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'стр.1'!$A$1:$FJ$62</definedName>
    <definedName name="_xlnm.Print_Area" localSheetId="1">'стр.2'!$A$1:$FJ$76</definedName>
    <definedName name="_xlnm.Print_Area" localSheetId="2">'стр.3_4'!$A$1:$FJ$53</definedName>
  </definedNames>
  <calcPr fullCalcOnLoad="1"/>
</workbook>
</file>

<file path=xl/sharedStrings.xml><?xml version="1.0" encoding="utf-8"?>
<sst xmlns="http://schemas.openxmlformats.org/spreadsheetml/2006/main" count="389" uniqueCount="261">
  <si>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</si>
  <si>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</si>
  <si>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</si>
  <si>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</si>
  <si>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</si>
  <si>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</si>
  <si>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</si>
  <si>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</si>
  <si>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</si>
  <si>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</si>
  <si>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</si>
  <si>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</si>
  <si>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</si>
  <si>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</si>
  <si>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</si>
  <si>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</si>
  <si>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</si>
  <si>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</si>
  <si>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</si>
  <si>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</si>
  <si>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</si>
  <si>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</si>
  <si>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</si>
  <si>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</si>
  <si>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</si>
  <si>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</si>
  <si>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</si>
  <si>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</si>
  <si>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</si>
  <si>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</si>
  <si>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</si>
  <si>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</si>
  <si>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</si>
  <si>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</si>
  <si>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</si>
  <si>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</si>
  <si>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</si>
  <si>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</si>
  <si>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</si>
  <si>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</si>
  <si>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</si>
  <si>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</si>
  <si>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</si>
  <si>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</si>
  <si>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</si>
  <si>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</si>
  <si>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</si>
  <si>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</si>
  <si>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</si>
  <si>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</si>
  <si>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</si>
  <si>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</si>
  <si>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</si>
  <si>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</si>
  <si>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</si>
  <si>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</si>
  <si>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</si>
  <si>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</si>
  <si>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</si>
  <si>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</si>
  <si>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</si>
  <si>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</si>
  <si>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</si>
  <si>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</si>
  <si>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</si>
  <si>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</si>
  <si>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</si>
  <si>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</si>
  <si>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</si>
  <si>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</si>
  <si>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</si>
  <si>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</si>
  <si>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</si>
  <si>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</si>
  <si>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</si>
  <si>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</si>
  <si>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</si>
  <si>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увеличение остатков средств, всего</t>
  </si>
  <si>
    <t>уменьшение остатков средств, всего</t>
  </si>
  <si>
    <t>Периодичность: месячная, квартальная, годовая</t>
  </si>
  <si>
    <t>по ОКТМО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</si>
  <si>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</si>
  <si>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</si>
  <si>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</si>
  <si>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</si>
  <si>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на выравнивание бюджетной обеспеченности поселений из районного фонда финансовой поддержки поселений за счет средств субвенций на реализацию государственных полномочий по расчету и предоставлению дотаций поселениям, входящим в состав муниципального района из краевого бюджета</t>
  </si>
  <si>
    <t>Субсидии бюджетам городских поселений на реализацию программ формирования современной городской среды</t>
  </si>
  <si>
    <t>Субсидии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Шушенского района" муниципальной программы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</si>
  <si>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</si>
  <si>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Субвенции на осуществление расходов по созданию и обеспечению деятельности административных комиссиий за счет средств краевого бюджета в соответствии с Законом края от 23 апреля 2009 года № 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</t>
  </si>
  <si>
    <t>Прочие межбюджетные трансферты, передаваемые бюджетам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</si>
  <si>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</si>
  <si>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</si>
  <si>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</si>
  <si>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</si>
  <si>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</si>
  <si>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</si>
  <si>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</si>
  <si>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</si>
  <si>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</si>
  <si>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</si>
  <si>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</si>
  <si>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00911105013130000120</t>
  </si>
  <si>
    <t>00911105025130000120</t>
  </si>
  <si>
    <t>00911105035130000120</t>
  </si>
  <si>
    <t>00911406013130000430</t>
  </si>
  <si>
    <t>00920215001137601150</t>
  </si>
  <si>
    <t>00920225555130000150</t>
  </si>
  <si>
    <t>00920229999137509150</t>
  </si>
  <si>
    <t>00920230024137514150</t>
  </si>
  <si>
    <t>10010302241010000110</t>
  </si>
  <si>
    <t>10010302231010000110</t>
  </si>
  <si>
    <t>10010302251010000110</t>
  </si>
  <si>
    <t>10010302261010000110</t>
  </si>
  <si>
    <t>18210102010010000110</t>
  </si>
  <si>
    <t>18210102020011000110</t>
  </si>
  <si>
    <t>18210102030011000110</t>
  </si>
  <si>
    <t>18210503010010000110</t>
  </si>
  <si>
    <t>18210601030130000110</t>
  </si>
  <si>
    <t>18210606033130000110</t>
  </si>
  <si>
    <t>18210606043130000110</t>
  </si>
  <si>
    <t>009,551,800</t>
  </si>
  <si>
    <t>04659151</t>
  </si>
  <si>
    <t>городского поселения</t>
  </si>
  <si>
    <t>Администрация Шушенского района</t>
  </si>
  <si>
    <t>800 Шушенский поселковый Совет депутатов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</si>
  <si>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</si>
  <si>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</si>
  <si>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</si>
  <si>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551 Администрация поселка Шушенское</t>
  </si>
  <si>
    <t>0104 6110080220 244</t>
  </si>
  <si>
    <t>009 Администрация Шушенского района</t>
  </si>
  <si>
    <t>Резервные фонды</t>
  </si>
  <si>
    <t>Глава муниципального образования в рамках непрограмных расходов администрации Шушенского района</t>
  </si>
  <si>
    <t>0102 6210080230 121</t>
  </si>
  <si>
    <t>0102 6210080230 122</t>
  </si>
  <si>
    <t>0102 6210080230 129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</si>
  <si>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</si>
  <si>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</si>
  <si>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</si>
  <si>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0113 6110080220 321</t>
  </si>
  <si>
    <t>0113 6110080220 831</t>
  </si>
  <si>
    <t xml:space="preserve">0113 6110080220 853 </t>
  </si>
  <si>
    <t>Субсидии юридическим лицам, индивидуальным предпринимателям, физическим лицам</t>
  </si>
  <si>
    <t xml:space="preserve">0408 0140080090 811 </t>
  </si>
  <si>
    <t>Прочая закупка товаров, работ и услуг для обеспечения государственных (муниципальных) нужд</t>
  </si>
  <si>
    <t xml:space="preserve">0503 0420080260 244 </t>
  </si>
  <si>
    <t>0503 0420080280 247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</si>
  <si>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</si>
  <si>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0310 02100S4120 244</t>
  </si>
  <si>
    <t xml:space="preserve">0314 0220080160 244 </t>
  </si>
  <si>
    <t xml:space="preserve">0314 0220080170 244 </t>
  </si>
  <si>
    <t>0406 0510080360 244</t>
  </si>
  <si>
    <t>0409 046F255550 244</t>
  </si>
  <si>
    <t>0409 0440080320 244</t>
  </si>
  <si>
    <t>0409 04400S5080 244</t>
  </si>
  <si>
    <t>0409 04400S5090 244</t>
  </si>
  <si>
    <t>0412 03100S4660 244</t>
  </si>
  <si>
    <t>0501 0410080200 244</t>
  </si>
  <si>
    <t>0501 0410080250 244</t>
  </si>
  <si>
    <t>0503 0420080270 244</t>
  </si>
  <si>
    <t xml:space="preserve">0503 0420080280 244 </t>
  </si>
  <si>
    <t>Закупка энергетических ресурсов</t>
  </si>
  <si>
    <t xml:space="preserve">0503 0420080280 247 </t>
  </si>
  <si>
    <t>0503 046F255550 244</t>
  </si>
  <si>
    <t>Иные межбюджетные трансферты</t>
  </si>
  <si>
    <t>0503 046F255550 540</t>
  </si>
  <si>
    <t>0503 0460092260 244</t>
  </si>
  <si>
    <t>0801 0110080020 244</t>
  </si>
  <si>
    <t>0801 6110087000 540</t>
  </si>
  <si>
    <t>Иные пенсии, социальные доплаты к пенсиям</t>
  </si>
  <si>
    <t xml:space="preserve">1001 0130080050 312 </t>
  </si>
  <si>
    <t>финансового управления</t>
  </si>
  <si>
    <t xml:space="preserve">Руководитель </t>
  </si>
  <si>
    <t>администрации Шушенского района</t>
  </si>
  <si>
    <t>И.А. Виленская</t>
  </si>
  <si>
    <t>Начальник отдела учета</t>
  </si>
  <si>
    <t>и отчетности</t>
  </si>
  <si>
    <t>00920229999131060150</t>
  </si>
  <si>
    <t>Доходы от сдачи в аренду имущества, составляющего казну городских поселений (за исключением земельных участков)</t>
  </si>
  <si>
    <t>00911105075130000120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</si>
  <si>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</si>
  <si>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00911610032130000140</t>
  </si>
  <si>
    <t>Резервные фонды местных администраций</t>
  </si>
  <si>
    <t>00920249999139119150</t>
  </si>
  <si>
    <t>0113 6110075140 121</t>
  </si>
  <si>
    <t xml:space="preserve">0113 6110075140 129 </t>
  </si>
  <si>
    <t>0113 6110075140 244</t>
  </si>
  <si>
    <t>0409 044R310601 244</t>
  </si>
  <si>
    <t xml:space="preserve">1003 013009 1190 321 </t>
  </si>
  <si>
    <t>Руководство и управление в сфере установленных функций представительного органа муниципального образования в рамках непрограмных расходов Шушенское поселкового Совета депутатов</t>
  </si>
  <si>
    <t>0103 6210080220 121</t>
  </si>
  <si>
    <t>00920229999137844150</t>
  </si>
  <si>
    <t>00920229999137641150</t>
  </si>
  <si>
    <t>Субсидии на осуществление расходов, направленных на реализацию мероприятий по поддержке местных инициатив, в рамках продпрограммы "Поддержка местных инициатив" государственной программы Красноярского края "Содействие развитию местного самоуправления"</t>
  </si>
  <si>
    <t>Субсидии на осуществление дорожной деятельности в отношении автомобильных дорог общего пользования месного значения в соответствии с решениями Губирнатора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</si>
  <si>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00920229999137395150</t>
  </si>
  <si>
    <t>Субсидии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"Повышение безопасности дорожного движения в Шушенском районе" муниципальной программы Шушенского района "Развитие транспортной системы"</t>
  </si>
  <si>
    <t>00920229999137427150</t>
  </si>
  <si>
    <t>0409 04400S3950 244</t>
  </si>
  <si>
    <t>0409 044R374270 244</t>
  </si>
  <si>
    <t>0503 04600S6410 244</t>
  </si>
  <si>
    <t>0503 04600S8440 244</t>
  </si>
  <si>
    <t>00920229999137412150</t>
  </si>
  <si>
    <t>00920229999137466150</t>
  </si>
  <si>
    <t>Прочие субсидии бюджетам городских поселений(подготовка документов территориального планирования и градостроительного зонирования (внесение в них изменений))</t>
  </si>
  <si>
    <t>00920229999137508150</t>
  </si>
  <si>
    <t>Субсидии бюджетам поселений на обеспечение первичных мер пожарной безопасности в рамках отдельных мероприятий муниципальной программы Шушенского района "Защита населения и территорий Шушенского района от чрезвычайных ситуаций природного и техногенного характера"</t>
  </si>
  <si>
    <t>00920249999137745150</t>
  </si>
  <si>
    <t>Прочие межбюджетные трансферты, передаваемые бюджетам городских поселений (Предоставление средств за содействие развитию налогового потенциала)</t>
  </si>
  <si>
    <t>00920249999139135150</t>
  </si>
  <si>
    <t>Межбюджетные трансферты на поддержку мер по обеспечению сбалансированности бюджетов поселений района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Шушенского района, содействие повышению качества управления муниципальными финансами поселений района" муниципальной программы Шушенского района "Управление муниципальными финансами"</t>
  </si>
  <si>
    <t>Прочие межбюджетные трансферты, передаваемые бюджетам городских поселений (мероприятия по благоустройству территорий в рамках непрограммных расходов администрации Шушенского района)</t>
  </si>
  <si>
    <t>00920249999139251150</t>
  </si>
  <si>
    <t>0111 6110082000 870</t>
  </si>
  <si>
    <t>0409 04400S8440 244</t>
  </si>
  <si>
    <t>0503 04200S8440 244</t>
  </si>
  <si>
    <t>0503 0460080340 244</t>
  </si>
  <si>
    <t>0707 0120080040 111</t>
  </si>
  <si>
    <t xml:space="preserve">0707 0120080040 119 </t>
  </si>
  <si>
    <t>Фонд оплаты труда учреждений</t>
  </si>
  <si>
    <t xml:space="preserve">0707 0120080040 244 </t>
  </si>
  <si>
    <t xml:space="preserve">1003 6110082000 321 </t>
  </si>
  <si>
    <t xml:space="preserve">1003 6110091190 321 </t>
  </si>
  <si>
    <t>0409 0440077450 244</t>
  </si>
  <si>
    <t>Прочие субсидии бюджетам городских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</si>
  <si>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0103 6210080220 244</t>
  </si>
  <si>
    <t>Поступления от денежных пожертвований, предоставляемых физическими лицами получателям средств бюджетов городских поселений ( на реализацию мероприятий по поддержке местных инициатив)</t>
  </si>
  <si>
    <t>00920705020137641150</t>
  </si>
  <si>
    <t>Прочие безвозмездные поступления в бюджеты городских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"Поддержка местных инициатив")</t>
  </si>
  <si>
    <t>00920705030137641150</t>
  </si>
  <si>
    <t>0409 0430080300 244</t>
  </si>
  <si>
    <t>0503 0440088000 244</t>
  </si>
  <si>
    <t>Премии и гранты</t>
  </si>
  <si>
    <t>0801 0110080010 350</t>
  </si>
  <si>
    <t>0113 0130080070 350</t>
  </si>
  <si>
    <t>0113 6110080220 853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</si>
  <si>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</si>
  <si>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18210102080011000110</t>
  </si>
  <si>
    <t>00920705020135555150</t>
  </si>
  <si>
    <t>Поступление от денежных пожертвований, предоставляемых физическими лицами получателям средств бюджетов городских поселений (на реализацию программ формирования современной городской среды)</t>
  </si>
  <si>
    <t>Прочие субсидии бюджетам городских поселений (на реализацию мероприятий по благоустройству территорий)</t>
  </si>
  <si>
    <t>0412 0310080180 244</t>
  </si>
  <si>
    <t xml:space="preserve">0408 0140088001 244 </t>
  </si>
  <si>
    <t>0409 6110091190 244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</si>
  <si>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</si>
  <si>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009 01 03 01 00 13 0000 710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</si>
  <si>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</si>
  <si>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009 01 03 01 00 13 0000 810</t>
  </si>
  <si>
    <t>коды</t>
  </si>
  <si>
    <t>О2280624</t>
  </si>
  <si>
    <t>00920249999139226150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</si>
  <si>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</si>
  <si>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00911107015130000120</t>
  </si>
  <si>
    <t>00911607010130000140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</si>
  <si>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</si>
  <si>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января</t>
  </si>
  <si>
    <t>22</t>
  </si>
  <si>
    <t>01.01.2022</t>
  </si>
  <si>
    <t>13</t>
  </si>
  <si>
    <t>Т.А. Шалёва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</si>
</sst>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71" fontId="1" fillId="0" borderId="10" xfId="58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indent="2"/>
    </xf>
    <xf numFmtId="0" fontId="1" fillId="0" borderId="22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left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71" fontId="4" fillId="0" borderId="10" xfId="58" applyFont="1" applyFill="1" applyBorder="1" applyAlignment="1">
      <alignment horizontal="center"/>
    </xf>
    <xf numFmtId="4" fontId="5" fillId="0" borderId="19" xfId="0" applyNumberFormat="1" applyFont="1" applyFill="1" applyBorder="1" applyAlignment="1" applyProtection="1">
      <alignment horizontal="center"/>
      <protection/>
    </xf>
    <xf numFmtId="4" fontId="5" fillId="0" borderId="20" xfId="0" applyNumberFormat="1" applyFont="1" applyFill="1" applyBorder="1" applyAlignment="1" applyProtection="1">
      <alignment horizontal="center"/>
      <protection/>
    </xf>
    <xf numFmtId="171" fontId="1" fillId="0" borderId="10" xfId="58" applyFont="1" applyFill="1" applyBorder="1" applyAlignment="1">
      <alignment/>
    </xf>
    <xf numFmtId="0" fontId="1" fillId="0" borderId="10" xfId="0" applyFont="1" applyFill="1" applyBorder="1" applyAlignment="1">
      <alignment horizontal="left" wrapText="1" indent="2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indent="2"/>
    </xf>
    <xf numFmtId="0" fontId="1" fillId="0" borderId="10" xfId="0" applyFont="1" applyBorder="1" applyAlignment="1">
      <alignment/>
    </xf>
    <xf numFmtId="171" fontId="1" fillId="0" borderId="12" xfId="58" applyFont="1" applyFill="1" applyBorder="1" applyAlignment="1">
      <alignment horizontal="center"/>
    </xf>
    <xf numFmtId="171" fontId="1" fillId="0" borderId="19" xfId="58" applyFont="1" applyFill="1" applyBorder="1" applyAlignment="1">
      <alignment horizontal="center"/>
    </xf>
    <xf numFmtId="171" fontId="1" fillId="0" borderId="20" xfId="58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49" fontId="1" fillId="0" borderId="38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171" fontId="1" fillId="0" borderId="38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0" fontId="1" fillId="0" borderId="41" xfId="0" applyFont="1" applyFill="1" applyBorder="1" applyAlignment="1">
      <alignment/>
    </xf>
    <xf numFmtId="49" fontId="1" fillId="0" borderId="3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43" fontId="1" fillId="0" borderId="43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5" xfId="0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43" fontId="1" fillId="0" borderId="47" xfId="0" applyNumberFormat="1" applyFont="1" applyFill="1" applyBorder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49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indent="2"/>
    </xf>
    <xf numFmtId="0" fontId="1" fillId="0" borderId="51" xfId="0" applyFont="1" applyFill="1" applyBorder="1" applyAlignment="1">
      <alignment horizontal="left" indent="2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1" fillId="0" borderId="51" xfId="0" applyFont="1" applyBorder="1" applyAlignment="1">
      <alignment horizontal="left" indent="2"/>
    </xf>
    <xf numFmtId="49" fontId="1" fillId="0" borderId="5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41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49" fontId="1" fillId="0" borderId="54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 indent="2"/>
    </xf>
    <xf numFmtId="4" fontId="1" fillId="0" borderId="10" xfId="0" applyNumberFormat="1" applyFont="1" applyFill="1" applyBorder="1" applyAlignment="1">
      <alignment horizontal="center"/>
    </xf>
    <xf numFmtId="0" fontId="1" fillId="0" borderId="56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57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5" xfId="58" applyFont="1" applyFill="1" applyBorder="1" applyAlignment="1">
      <alignment horizontal="center"/>
    </xf>
    <xf numFmtId="171" fontId="1" fillId="0" borderId="18" xfId="58" applyFont="1" applyFill="1" applyBorder="1" applyAlignment="1">
      <alignment horizontal="center"/>
    </xf>
    <xf numFmtId="171" fontId="1" fillId="0" borderId="16" xfId="58" applyFont="1" applyFill="1" applyBorder="1" applyAlignment="1">
      <alignment horizontal="center"/>
    </xf>
    <xf numFmtId="171" fontId="1" fillId="0" borderId="17" xfId="58" applyFont="1" applyFill="1" applyBorder="1" applyAlignment="1">
      <alignment horizontal="center"/>
    </xf>
    <xf numFmtId="171" fontId="1" fillId="0" borderId="21" xfId="58" applyFont="1" applyFill="1" applyBorder="1" applyAlignment="1">
      <alignment horizontal="center"/>
    </xf>
    <xf numFmtId="171" fontId="1" fillId="0" borderId="48" xfId="58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1" fillId="0" borderId="6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indent="2"/>
    </xf>
    <xf numFmtId="0" fontId="1" fillId="0" borderId="52" xfId="0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9" fontId="1" fillId="0" borderId="63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J70"/>
  <sheetViews>
    <sheetView showGridLines="0" view="pageBreakPreview" zoomScaleSheetLayoutView="100" zoomScalePageLayoutView="0" workbookViewId="0" topLeftCell="A4">
      <selection activeCell="AT23" sqref="AT23:BI23"/>
    </sheetView>
  </sheetViews>
  <sheetFormatPr defaultColWidth="0.875" defaultRowHeight="12.75"/>
  <cols>
    <col min="1" max="23" width="0.875" style="1" customWidth="1"/>
    <col min="24" max="24" width="3.125" style="1" customWidth="1"/>
    <col min="25" max="60" width="0.875" style="1" customWidth="1"/>
    <col min="61" max="61" width="7.625" style="1" customWidth="1"/>
    <col min="62" max="147" width="0.875" style="1" customWidth="1"/>
    <col min="148" max="148" width="2.875" style="1" customWidth="1"/>
    <col min="149" max="163" width="0.875" style="1" customWidth="1"/>
    <col min="164" max="164" width="3.00390625" style="1" customWidth="1"/>
    <col min="165" max="165" width="0.74609375" style="1" customWidth="1"/>
    <col min="166" max="166" width="1.00390625" style="1" customWidth="1"/>
    <col min="167" max="167" width="0.12890625" style="1" customWidth="1"/>
    <col min="168" max="168" width="11.375" style="1" hidden="1" customWidth="1"/>
    <col min="169" max="169" width="8.375" style="1" hidden="1" customWidth="1"/>
    <col min="170" max="170" width="14.00390625" style="1" hidden="1" customWidth="1"/>
    <col min="171" max="16384" width="0.875" style="1" customWidth="1"/>
  </cols>
  <sheetData>
    <row r="1" ht="11.25" hidden="1"/>
    <row r="3" spans="1:149" ht="12" customHeight="1">
      <c r="A3" s="74" t="s">
        <v>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</row>
    <row r="4" spans="1:149" ht="12" customHeight="1">
      <c r="A4" s="74" t="s">
        <v>70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</row>
    <row r="5" spans="1:149" ht="12" customHeight="1">
      <c r="A5" s="74" t="s">
        <v>55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</row>
    <row r="6" spans="1:150" ht="15" customHeight="1">
      <c r="A6" s="76" t="s">
        <v>68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</row>
    <row r="7" spans="1:166" ht="15" customHeight="1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75" t="s">
        <v>249</v>
      </c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</row>
    <row r="8" spans="2:166" ht="12.7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X8" s="14"/>
      <c r="Y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R8" s="2" t="s">
        <v>1</v>
      </c>
      <c r="ET8" s="62" t="s">
        <v>26</v>
      </c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4"/>
    </row>
    <row r="9" spans="62:166" ht="15" customHeight="1">
      <c r="BJ9" s="2" t="s">
        <v>56</v>
      </c>
      <c r="BK9" s="51" t="s">
        <v>256</v>
      </c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5">
        <v>20</v>
      </c>
      <c r="CG9" s="55"/>
      <c r="CH9" s="55"/>
      <c r="CI9" s="55"/>
      <c r="CJ9" s="56" t="s">
        <v>257</v>
      </c>
      <c r="CK9" s="56"/>
      <c r="CL9" s="56"/>
      <c r="CM9" s="1" t="s">
        <v>57</v>
      </c>
      <c r="ER9" s="2" t="s">
        <v>0</v>
      </c>
      <c r="ET9" s="52" t="s">
        <v>258</v>
      </c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4"/>
    </row>
    <row r="10" spans="1:166" ht="18" customHeight="1">
      <c r="A10" s="1" t="s">
        <v>58</v>
      </c>
      <c r="BJ10" s="2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2"/>
      <c r="CG10" s="2"/>
      <c r="CH10" s="2"/>
      <c r="CI10" s="2"/>
      <c r="CJ10" s="16"/>
      <c r="CK10" s="16"/>
      <c r="CL10" s="16"/>
      <c r="ER10" s="2"/>
      <c r="ET10" s="65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7"/>
    </row>
    <row r="11" spans="1:166" ht="11.25">
      <c r="A11" s="1" t="s">
        <v>59</v>
      </c>
      <c r="BJ11" s="2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2"/>
      <c r="CG11" s="2"/>
      <c r="CH11" s="2"/>
      <c r="CI11" s="2"/>
      <c r="CJ11" s="16"/>
      <c r="CK11" s="16"/>
      <c r="CL11" s="16"/>
      <c r="ER11" s="2"/>
      <c r="ET11" s="68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70"/>
    </row>
    <row r="12" spans="1:166" ht="11.25">
      <c r="A12" s="1" t="s">
        <v>60</v>
      </c>
      <c r="ER12" s="2" t="s">
        <v>10</v>
      </c>
      <c r="ET12" s="52" t="s">
        <v>250</v>
      </c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4"/>
    </row>
    <row r="13" spans="1:166" ht="11.25">
      <c r="A13" s="1" t="s">
        <v>61</v>
      </c>
      <c r="AU13" s="60" t="s">
        <v>124</v>
      </c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R13" s="2" t="s">
        <v>62</v>
      </c>
      <c r="ET13" s="57" t="s">
        <v>121</v>
      </c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9"/>
    </row>
    <row r="14" spans="1:166" ht="15" customHeight="1">
      <c r="A14" s="1" t="s">
        <v>2</v>
      </c>
      <c r="V14" s="61" t="s">
        <v>123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R14" s="2" t="s">
        <v>80</v>
      </c>
      <c r="ET14" s="52" t="s">
        <v>122</v>
      </c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4"/>
    </row>
    <row r="15" spans="1:166" ht="15" customHeight="1">
      <c r="A15" s="1" t="s">
        <v>79</v>
      </c>
      <c r="ET15" s="52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4"/>
    </row>
    <row r="16" spans="1:166" ht="15" customHeight="1" thickBot="1">
      <c r="A16" s="1" t="s">
        <v>3</v>
      </c>
      <c r="ER16" s="2" t="s">
        <v>4</v>
      </c>
      <c r="ET16" s="71">
        <v>383</v>
      </c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3"/>
    </row>
    <row r="17" spans="1:166" ht="19.5" customHeight="1">
      <c r="A17" s="48" t="s">
        <v>11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</row>
    <row r="18" spans="1:166" ht="11.25" customHeight="1">
      <c r="A18" s="34" t="s">
        <v>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43"/>
      <c r="AN18" s="33" t="s">
        <v>14</v>
      </c>
      <c r="AO18" s="34"/>
      <c r="AP18" s="34"/>
      <c r="AQ18" s="34"/>
      <c r="AR18" s="34"/>
      <c r="AS18" s="43"/>
      <c r="AT18" s="33" t="s">
        <v>63</v>
      </c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43"/>
      <c r="BJ18" s="33" t="s">
        <v>50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43"/>
      <c r="CF18" s="40" t="s">
        <v>15</v>
      </c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2"/>
      <c r="ET18" s="33" t="s">
        <v>19</v>
      </c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</row>
    <row r="19" spans="1:166" ht="32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44"/>
      <c r="AN19" s="35"/>
      <c r="AO19" s="36"/>
      <c r="AP19" s="36"/>
      <c r="AQ19" s="36"/>
      <c r="AR19" s="36"/>
      <c r="AS19" s="44"/>
      <c r="AT19" s="35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44"/>
      <c r="BJ19" s="35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44"/>
      <c r="CF19" s="41" t="s">
        <v>75</v>
      </c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2"/>
      <c r="CW19" s="40" t="s">
        <v>16</v>
      </c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2"/>
      <c r="DN19" s="40" t="s">
        <v>17</v>
      </c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2"/>
      <c r="EE19" s="40" t="s">
        <v>18</v>
      </c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2"/>
      <c r="ET19" s="35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</row>
    <row r="20" spans="1:166" ht="11.2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6"/>
      <c r="AN20" s="37">
        <v>2</v>
      </c>
      <c r="AO20" s="38"/>
      <c r="AP20" s="38"/>
      <c r="AQ20" s="38"/>
      <c r="AR20" s="38"/>
      <c r="AS20" s="39"/>
      <c r="AT20" s="37">
        <v>3</v>
      </c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9"/>
      <c r="BJ20" s="37">
        <v>4</v>
      </c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9"/>
      <c r="CF20" s="37">
        <v>5</v>
      </c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9"/>
      <c r="CW20" s="37">
        <v>6</v>
      </c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9"/>
      <c r="DN20" s="37">
        <v>7</v>
      </c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9"/>
      <c r="EE20" s="37">
        <v>8</v>
      </c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9"/>
      <c r="ET20" s="37">
        <v>9</v>
      </c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</row>
    <row r="21" spans="1:166" ht="15.75" customHeight="1">
      <c r="A21" s="50" t="s">
        <v>12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47" t="s">
        <v>27</v>
      </c>
      <c r="AO21" s="47"/>
      <c r="AP21" s="47"/>
      <c r="AQ21" s="47"/>
      <c r="AR21" s="47"/>
      <c r="AS21" s="47"/>
      <c r="AT21" s="24" t="s">
        <v>36</v>
      </c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5">
        <f>SUM(BJ23:CE62)</f>
        <v>239612651.08999997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>
        <f>SUM(CF23:CV62)</f>
        <v>230421470.79</v>
      </c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>
        <f>SUM(CW23:DM62)</f>
        <v>0</v>
      </c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>
        <f>SUM(DN23:ED62)</f>
        <v>0</v>
      </c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>
        <f>SUM(EE23:ES62)</f>
        <v>230421470.79</v>
      </c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>
        <f>SUM(ET23:FJ62)</f>
        <v>9191180.300000008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spans="1:166" ht="15.75" customHeight="1">
      <c r="A22" s="49" t="s">
        <v>13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spans="1:166" ht="86.25" customHeight="1">
      <c r="A23" s="32" t="s">
        <v>81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24"/>
      <c r="AO23" s="24"/>
      <c r="AP23" s="24"/>
      <c r="AQ23" s="24"/>
      <c r="AR23" s="24"/>
      <c r="AS23" s="24"/>
      <c r="AT23" s="24" t="s">
        <v>102</v>
      </c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5">
        <v>2472000</v>
      </c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>
        <v>1735949.88</v>
      </c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>
        <f>CF23</f>
        <v>1735949.88</v>
      </c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>
        <f>BJ23-EE23</f>
        <v>736050.1200000001</v>
      </c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spans="1:166" ht="87" customHeight="1">
      <c r="A24" s="26" t="s">
        <v>82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4"/>
      <c r="AO24" s="24"/>
      <c r="AP24" s="24"/>
      <c r="AQ24" s="24"/>
      <c r="AR24" s="24"/>
      <c r="AS24" s="24"/>
      <c r="AT24" s="24" t="s">
        <v>103</v>
      </c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5">
        <v>345000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>
        <v>245865.73</v>
      </c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>
        <f aca="true" t="shared" si="0" ref="EE24:EE62">CF24</f>
        <v>245865.73</v>
      </c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>
        <f aca="true" t="shared" si="1" ref="ET24:ET62">BJ24-EE24</f>
        <v>99134.26999999999</v>
      </c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</row>
    <row r="25" spans="1:166" ht="79.5" customHeight="1">
      <c r="A25" s="26" t="s">
        <v>83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4"/>
      <c r="AO25" s="24"/>
      <c r="AP25" s="24"/>
      <c r="AQ25" s="24"/>
      <c r="AR25" s="24"/>
      <c r="AS25" s="24"/>
      <c r="AT25" s="24" t="s">
        <v>104</v>
      </c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5">
        <v>82340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>
        <v>1601.76</v>
      </c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>
        <f t="shared" si="0"/>
        <v>1601.76</v>
      </c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>
        <f t="shared" si="1"/>
        <v>80738.24</v>
      </c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</row>
    <row r="26" spans="1:166" ht="44.25" customHeight="1">
      <c r="A26" s="26" t="s">
        <v>179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4"/>
      <c r="AO26" s="24"/>
      <c r="AP26" s="24"/>
      <c r="AQ26" s="24"/>
      <c r="AR26" s="24"/>
      <c r="AS26" s="24"/>
      <c r="AT26" s="24" t="s">
        <v>180</v>
      </c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>
        <v>74186.34</v>
      </c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>
        <f>CF26</f>
        <v>74186.34</v>
      </c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>
        <f>BJ26-EE26</f>
        <v>-74186.34</v>
      </c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</row>
    <row r="27" spans="1:166" ht="62.25" customHeight="1">
      <c r="A27" s="26" t="s">
        <v>252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4"/>
      <c r="AO27" s="24"/>
      <c r="AP27" s="24"/>
      <c r="AQ27" s="24"/>
      <c r="AR27" s="24"/>
      <c r="AS27" s="24"/>
      <c r="AT27" s="24" t="s">
        <v>253</v>
      </c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>
        <v>36988</v>
      </c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>
        <f>CF27</f>
        <v>36988</v>
      </c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>
        <f>BJ27-EE27</f>
        <v>-36988</v>
      </c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</row>
    <row r="28" spans="1:166" ht="51" customHeight="1">
      <c r="A28" s="26" t="s">
        <v>84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4"/>
      <c r="AO28" s="24"/>
      <c r="AP28" s="24"/>
      <c r="AQ28" s="24"/>
      <c r="AR28" s="24"/>
      <c r="AS28" s="24"/>
      <c r="AT28" s="24" t="s">
        <v>105</v>
      </c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5">
        <v>100000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>
        <v>485616.61</v>
      </c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>
        <f t="shared" si="0"/>
        <v>485616.61</v>
      </c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>
        <f t="shared" si="1"/>
        <v>-385616.61</v>
      </c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</row>
    <row r="29" spans="1:166" ht="84.75" customHeight="1">
      <c r="A29" s="26" t="s">
        <v>255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4"/>
      <c r="AO29" s="24"/>
      <c r="AP29" s="24"/>
      <c r="AQ29" s="24"/>
      <c r="AR29" s="24"/>
      <c r="AS29" s="24"/>
      <c r="AT29" s="24" t="s">
        <v>254</v>
      </c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>
        <v>240561.54</v>
      </c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>
        <f>CF29</f>
        <v>240561.54</v>
      </c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>
        <f>BJ29-EE29</f>
        <v>-240561.54</v>
      </c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</row>
    <row r="30" spans="1:166" ht="70.5" customHeight="1">
      <c r="A30" s="26" t="s">
        <v>181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4"/>
      <c r="AO30" s="24"/>
      <c r="AP30" s="24"/>
      <c r="AQ30" s="24"/>
      <c r="AR30" s="24"/>
      <c r="AS30" s="24"/>
      <c r="AT30" s="24" t="s">
        <v>182</v>
      </c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>
        <v>3679.34</v>
      </c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>
        <f>CF30</f>
        <v>3679.34</v>
      </c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>
        <f>BJ30-EE30</f>
        <v>-3679.34</v>
      </c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</row>
    <row r="31" spans="1:166" ht="96.75" customHeight="1">
      <c r="A31" s="26" t="s">
        <v>85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4"/>
      <c r="AO31" s="24"/>
      <c r="AP31" s="24"/>
      <c r="AQ31" s="24"/>
      <c r="AR31" s="24"/>
      <c r="AS31" s="24"/>
      <c r="AT31" s="24" t="s">
        <v>106</v>
      </c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5">
        <v>2343311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>
        <v>2343311</v>
      </c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>
        <f t="shared" si="0"/>
        <v>2343311</v>
      </c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>
        <f t="shared" si="1"/>
        <v>0</v>
      </c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</row>
    <row r="32" spans="1:166" ht="44.25" customHeight="1">
      <c r="A32" s="26" t="s">
        <v>86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4"/>
      <c r="AO32" s="24"/>
      <c r="AP32" s="24"/>
      <c r="AQ32" s="24"/>
      <c r="AR32" s="24"/>
      <c r="AS32" s="24"/>
      <c r="AT32" s="24" t="s">
        <v>107</v>
      </c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5">
        <v>9803500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>
        <v>9803500</v>
      </c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>
        <f t="shared" si="0"/>
        <v>9803500</v>
      </c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>
        <f t="shared" si="1"/>
        <v>0</v>
      </c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</row>
    <row r="33" spans="1:166" ht="57" customHeight="1">
      <c r="A33" s="26" t="s">
        <v>225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4"/>
      <c r="AO33" s="24"/>
      <c r="AP33" s="24"/>
      <c r="AQ33" s="24"/>
      <c r="AR33" s="24"/>
      <c r="AS33" s="24"/>
      <c r="AT33" s="24" t="s">
        <v>178</v>
      </c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5">
        <v>287300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>
        <v>287300</v>
      </c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>
        <f>CF33</f>
        <v>287300</v>
      </c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>
        <f>BJ33-EE33</f>
        <v>0</v>
      </c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</row>
    <row r="34" spans="1:166" ht="110.25" customHeight="1">
      <c r="A34" s="26" t="s">
        <v>195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4"/>
      <c r="AO34" s="24"/>
      <c r="AP34" s="24"/>
      <c r="AQ34" s="24"/>
      <c r="AR34" s="24"/>
      <c r="AS34" s="24"/>
      <c r="AT34" s="24" t="s">
        <v>196</v>
      </c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5">
        <v>57842800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>
        <v>57757438.9</v>
      </c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>
        <f>CF34</f>
        <v>57757438.9</v>
      </c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>
        <f>BJ34-EE34</f>
        <v>85361.10000000149</v>
      </c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</row>
    <row r="35" spans="1:166" ht="112.5" customHeight="1">
      <c r="A35" s="26" t="s">
        <v>207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4"/>
      <c r="AO35" s="24"/>
      <c r="AP35" s="24"/>
      <c r="AQ35" s="24"/>
      <c r="AR35" s="24"/>
      <c r="AS35" s="24"/>
      <c r="AT35" s="24" t="s">
        <v>203</v>
      </c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5">
        <v>1360000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>
        <v>1360000</v>
      </c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>
        <f>CF35</f>
        <v>1360000</v>
      </c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>
        <f>BJ35-EE35</f>
        <v>0</v>
      </c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</row>
    <row r="36" spans="1:166" ht="125.25" customHeight="1">
      <c r="A36" s="26" t="s">
        <v>197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4"/>
      <c r="AO36" s="24"/>
      <c r="AP36" s="24"/>
      <c r="AQ36" s="24"/>
      <c r="AR36" s="24"/>
      <c r="AS36" s="24"/>
      <c r="AT36" s="24" t="s">
        <v>198</v>
      </c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5">
        <v>2625400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>
        <v>2625400</v>
      </c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>
        <f>CF36</f>
        <v>2625400</v>
      </c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>
        <f>BJ36-EE36</f>
        <v>0</v>
      </c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</row>
    <row r="37" spans="1:166" ht="63.75" customHeight="1">
      <c r="A37" s="26" t="s">
        <v>205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4"/>
      <c r="AO37" s="24"/>
      <c r="AP37" s="24"/>
      <c r="AQ37" s="24"/>
      <c r="AR37" s="24"/>
      <c r="AS37" s="24"/>
      <c r="AT37" s="24" t="s">
        <v>204</v>
      </c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5">
        <v>3400000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>
        <v>3400000</v>
      </c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>
        <f>CF37</f>
        <v>3400000</v>
      </c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>
        <f>BJ37-EE37</f>
        <v>0</v>
      </c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</row>
    <row r="38" spans="1:166" ht="81.75" customHeight="1">
      <c r="A38" s="26" t="s">
        <v>87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4"/>
      <c r="AO38" s="24"/>
      <c r="AP38" s="24"/>
      <c r="AQ38" s="24"/>
      <c r="AR38" s="24"/>
      <c r="AS38" s="24"/>
      <c r="AT38" s="24" t="s">
        <v>206</v>
      </c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5">
        <v>2283631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>
        <v>2283631</v>
      </c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>
        <f t="shared" si="0"/>
        <v>2283631</v>
      </c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>
        <f t="shared" si="1"/>
        <v>0</v>
      </c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</row>
    <row r="39" spans="1:166" ht="95.25" customHeight="1">
      <c r="A39" s="26" t="s">
        <v>88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4"/>
      <c r="AO39" s="24"/>
      <c r="AP39" s="24"/>
      <c r="AQ39" s="24"/>
      <c r="AR39" s="24"/>
      <c r="AS39" s="24"/>
      <c r="AT39" s="24" t="s">
        <v>108</v>
      </c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5">
        <v>10149422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>
        <v>10149421.01</v>
      </c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>
        <f t="shared" si="0"/>
        <v>10149421.01</v>
      </c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>
        <f t="shared" si="1"/>
        <v>0.9900000002235174</v>
      </c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</row>
    <row r="40" spans="1:166" ht="87.75" customHeight="1">
      <c r="A40" s="26" t="s">
        <v>194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4"/>
      <c r="AO40" s="24"/>
      <c r="AP40" s="24"/>
      <c r="AQ40" s="24"/>
      <c r="AR40" s="24"/>
      <c r="AS40" s="24"/>
      <c r="AT40" s="24" t="s">
        <v>193</v>
      </c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5">
        <v>2000000</v>
      </c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>
        <f>CF40</f>
        <v>0</v>
      </c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>
        <f>BJ40-EE40</f>
        <v>2000000</v>
      </c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</row>
    <row r="41" spans="1:166" ht="41.25" customHeight="1">
      <c r="A41" s="26" t="s">
        <v>241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4"/>
      <c r="AO41" s="24"/>
      <c r="AP41" s="24"/>
      <c r="AQ41" s="24"/>
      <c r="AR41" s="24"/>
      <c r="AS41" s="24"/>
      <c r="AT41" s="24" t="s">
        <v>192</v>
      </c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5">
        <v>88000000</v>
      </c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>
        <v>80905661.02</v>
      </c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>
        <f>CF41</f>
        <v>80905661.02</v>
      </c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>
        <f>BJ41-EE41</f>
        <v>7094338.980000004</v>
      </c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</row>
    <row r="42" spans="1:166" ht="120" customHeight="1">
      <c r="A42" s="26" t="s">
        <v>89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4"/>
      <c r="AO42" s="24"/>
      <c r="AP42" s="24"/>
      <c r="AQ42" s="24"/>
      <c r="AR42" s="24"/>
      <c r="AS42" s="24"/>
      <c r="AT42" s="24" t="s">
        <v>109</v>
      </c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5">
        <v>93821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>
        <v>25116</v>
      </c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>
        <f t="shared" si="0"/>
        <v>25116</v>
      </c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>
        <f t="shared" si="1"/>
        <v>68705</v>
      </c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</row>
    <row r="43" spans="1:166" ht="23.25" customHeight="1">
      <c r="A43" s="26" t="s">
        <v>90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4"/>
      <c r="AO43" s="24"/>
      <c r="AP43" s="24"/>
      <c r="AQ43" s="24"/>
      <c r="AR43" s="24"/>
      <c r="AS43" s="24"/>
      <c r="AT43" s="24" t="s">
        <v>251</v>
      </c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5">
        <v>1970000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>
        <v>1970000</v>
      </c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>
        <f t="shared" si="0"/>
        <v>1970000</v>
      </c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>
        <f t="shared" si="1"/>
        <v>0</v>
      </c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</row>
    <row r="44" spans="1:166" ht="52.5" customHeight="1">
      <c r="A44" s="26" t="s">
        <v>209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4"/>
      <c r="AO44" s="24"/>
      <c r="AP44" s="24"/>
      <c r="AQ44" s="24"/>
      <c r="AR44" s="24"/>
      <c r="AS44" s="24"/>
      <c r="AT44" s="24" t="s">
        <v>208</v>
      </c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5">
        <v>175755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>
        <v>175755</v>
      </c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>
        <f aca="true" t="shared" si="2" ref="EE44:EE50">CF44</f>
        <v>175755</v>
      </c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>
        <f aca="true" t="shared" si="3" ref="ET44:ET50">BJ44-EE44</f>
        <v>0</v>
      </c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</row>
    <row r="45" spans="1:166" ht="22.5" customHeight="1">
      <c r="A45" s="26" t="s">
        <v>183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4"/>
      <c r="AO45" s="24"/>
      <c r="AP45" s="24"/>
      <c r="AQ45" s="24"/>
      <c r="AR45" s="24"/>
      <c r="AS45" s="24"/>
      <c r="AT45" s="24" t="s">
        <v>184</v>
      </c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5">
        <v>220000</v>
      </c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>
        <v>220000</v>
      </c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>
        <f t="shared" si="2"/>
        <v>220000</v>
      </c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>
        <f t="shared" si="3"/>
        <v>0</v>
      </c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</row>
    <row r="46" spans="1:166" ht="141.75" customHeight="1">
      <c r="A46" s="26" t="s">
        <v>211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4"/>
      <c r="AO46" s="24"/>
      <c r="AP46" s="24"/>
      <c r="AQ46" s="24"/>
      <c r="AR46" s="24"/>
      <c r="AS46" s="24"/>
      <c r="AT46" s="24" t="s">
        <v>210</v>
      </c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5">
        <v>4218942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>
        <v>4218942</v>
      </c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>
        <f t="shared" si="2"/>
        <v>4218942</v>
      </c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>
        <f t="shared" si="3"/>
        <v>0</v>
      </c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</row>
    <row r="47" spans="1:166" ht="57" customHeight="1">
      <c r="A47" s="26" t="s">
        <v>212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4"/>
      <c r="AO47" s="24"/>
      <c r="AP47" s="24"/>
      <c r="AQ47" s="24"/>
      <c r="AR47" s="24"/>
      <c r="AS47" s="24"/>
      <c r="AT47" s="24" t="s">
        <v>213</v>
      </c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5">
        <v>888888.89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>
        <v>888888.89</v>
      </c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>
        <f t="shared" si="2"/>
        <v>888888.89</v>
      </c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>
        <f t="shared" si="3"/>
        <v>0</v>
      </c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</row>
    <row r="48" spans="1:166" ht="67.5" customHeight="1">
      <c r="A48" s="26" t="s">
        <v>240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4"/>
      <c r="AO48" s="24"/>
      <c r="AP48" s="24"/>
      <c r="AQ48" s="24"/>
      <c r="AR48" s="24"/>
      <c r="AS48" s="24"/>
      <c r="AT48" s="24" t="s">
        <v>239</v>
      </c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5">
        <v>57480.2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>
        <v>57480.2</v>
      </c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>
        <f t="shared" si="2"/>
        <v>57480.2</v>
      </c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>
        <f t="shared" si="3"/>
        <v>0</v>
      </c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</row>
    <row r="49" spans="1:166" ht="67.5" customHeight="1">
      <c r="A49" s="26" t="s">
        <v>227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4"/>
      <c r="AO49" s="24"/>
      <c r="AP49" s="24"/>
      <c r="AQ49" s="24"/>
      <c r="AR49" s="24"/>
      <c r="AS49" s="24"/>
      <c r="AT49" s="24" t="s">
        <v>228</v>
      </c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5">
        <v>100000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>
        <v>0</v>
      </c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>
        <f t="shared" si="2"/>
        <v>0</v>
      </c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>
        <f t="shared" si="3"/>
        <v>100000</v>
      </c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</row>
    <row r="50" spans="1:166" ht="90.75" customHeight="1">
      <c r="A50" s="26" t="s">
        <v>229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4"/>
      <c r="AO50" s="24"/>
      <c r="AP50" s="24"/>
      <c r="AQ50" s="24"/>
      <c r="AR50" s="24"/>
      <c r="AS50" s="24"/>
      <c r="AT50" s="24" t="s">
        <v>230</v>
      </c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5">
        <v>200000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>
        <v>0</v>
      </c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>
        <f t="shared" si="2"/>
        <v>0</v>
      </c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>
        <f t="shared" si="3"/>
        <v>200000</v>
      </c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</row>
    <row r="51" spans="1:166" ht="129" customHeight="1">
      <c r="A51" s="26" t="s">
        <v>91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4"/>
      <c r="AO51" s="24"/>
      <c r="AP51" s="24"/>
      <c r="AQ51" s="24"/>
      <c r="AR51" s="24"/>
      <c r="AS51" s="24"/>
      <c r="AT51" s="24" t="s">
        <v>111</v>
      </c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5">
        <v>469900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>
        <v>481643.58</v>
      </c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>
        <f t="shared" si="0"/>
        <v>481643.58</v>
      </c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>
        <f t="shared" si="1"/>
        <v>-11743.580000000016</v>
      </c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</row>
    <row r="52" spans="1:166" ht="147.75" customHeight="1">
      <c r="A52" s="26" t="s">
        <v>92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4"/>
      <c r="AO52" s="24"/>
      <c r="AP52" s="24"/>
      <c r="AQ52" s="24"/>
      <c r="AR52" s="24"/>
      <c r="AS52" s="24"/>
      <c r="AT52" s="24" t="s">
        <v>110</v>
      </c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5">
        <v>2700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>
        <v>3387.26</v>
      </c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>
        <f t="shared" si="0"/>
        <v>3387.26</v>
      </c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>
        <f t="shared" si="1"/>
        <v>-687.2600000000002</v>
      </c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</row>
    <row r="53" spans="1:166" ht="122.25" customHeight="1">
      <c r="A53" s="26" t="s">
        <v>93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4"/>
      <c r="AO53" s="24"/>
      <c r="AP53" s="24"/>
      <c r="AQ53" s="24"/>
      <c r="AR53" s="24"/>
      <c r="AS53" s="24"/>
      <c r="AT53" s="24" t="s">
        <v>112</v>
      </c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5">
        <v>618300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>
        <v>640389</v>
      </c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>
        <f t="shared" si="0"/>
        <v>640389</v>
      </c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>
        <f t="shared" si="1"/>
        <v>-22089</v>
      </c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</row>
    <row r="54" spans="1:166" ht="116.25" customHeight="1">
      <c r="A54" s="31" t="s">
        <v>94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24"/>
      <c r="AO54" s="24"/>
      <c r="AP54" s="24"/>
      <c r="AQ54" s="24"/>
      <c r="AR54" s="24"/>
      <c r="AS54" s="24"/>
      <c r="AT54" s="24" t="s">
        <v>113</v>
      </c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5">
        <v>-67300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>
        <v>-82132.6</v>
      </c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>
        <f t="shared" si="0"/>
        <v>-82132.6</v>
      </c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>
        <f t="shared" si="1"/>
        <v>14832.600000000006</v>
      </c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</row>
    <row r="55" spans="1:166" ht="81" customHeight="1">
      <c r="A55" s="27" t="s">
        <v>95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8"/>
      <c r="AN55" s="24"/>
      <c r="AO55" s="24"/>
      <c r="AP55" s="24"/>
      <c r="AQ55" s="24"/>
      <c r="AR55" s="24"/>
      <c r="AS55" s="24"/>
      <c r="AT55" s="24" t="s">
        <v>114</v>
      </c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5">
        <v>28694390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>
        <v>30031912.36</v>
      </c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>
        <f t="shared" si="0"/>
        <v>30031912.36</v>
      </c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>
        <f t="shared" si="1"/>
        <v>-1337522.3599999994</v>
      </c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</row>
    <row r="56" spans="1:166" ht="156" customHeight="1">
      <c r="A56" s="29" t="s">
        <v>96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30"/>
      <c r="AN56" s="24"/>
      <c r="AO56" s="24"/>
      <c r="AP56" s="24"/>
      <c r="AQ56" s="24"/>
      <c r="AR56" s="24"/>
      <c r="AS56" s="24"/>
      <c r="AT56" s="24" t="s">
        <v>115</v>
      </c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>
        <v>103180.05</v>
      </c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>
        <f t="shared" si="0"/>
        <v>103180.05</v>
      </c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>
        <f t="shared" si="1"/>
        <v>-103180.05</v>
      </c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</row>
    <row r="57" spans="1:166" ht="87" customHeight="1">
      <c r="A57" s="27" t="s">
        <v>97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8"/>
      <c r="AN57" s="24"/>
      <c r="AO57" s="24"/>
      <c r="AP57" s="24"/>
      <c r="AQ57" s="24"/>
      <c r="AR57" s="24"/>
      <c r="AS57" s="24"/>
      <c r="AT57" s="24" t="s">
        <v>116</v>
      </c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>
        <v>195310.47</v>
      </c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>
        <f t="shared" si="0"/>
        <v>195310.47</v>
      </c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>
        <f t="shared" si="1"/>
        <v>-195310.47</v>
      </c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</row>
    <row r="58" spans="1:166" ht="147.75" customHeight="1">
      <c r="A58" s="27" t="s">
        <v>237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8"/>
      <c r="AN58" s="24"/>
      <c r="AO58" s="24"/>
      <c r="AP58" s="24"/>
      <c r="AQ58" s="24"/>
      <c r="AR58" s="24"/>
      <c r="AS58" s="24"/>
      <c r="AT58" s="24" t="s">
        <v>238</v>
      </c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>
        <v>502875</v>
      </c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>
        <f>CF58</f>
        <v>502875</v>
      </c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>
        <f>BJ58-EE58</f>
        <v>-502875</v>
      </c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</row>
    <row r="59" spans="1:166" ht="11.25">
      <c r="A59" s="27" t="s">
        <v>98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8"/>
      <c r="AN59" s="24"/>
      <c r="AO59" s="24"/>
      <c r="AP59" s="24"/>
      <c r="AQ59" s="24"/>
      <c r="AR59" s="24"/>
      <c r="AS59" s="24"/>
      <c r="AT59" s="24" t="s">
        <v>117</v>
      </c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5">
        <v>28500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>
        <v>33444</v>
      </c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>
        <f t="shared" si="0"/>
        <v>33444</v>
      </c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>
        <f t="shared" si="1"/>
        <v>-4944</v>
      </c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</row>
    <row r="60" spans="1:166" ht="48.75" customHeight="1">
      <c r="A60" s="27" t="s">
        <v>99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8"/>
      <c r="AN60" s="24"/>
      <c r="AO60" s="24"/>
      <c r="AP60" s="24"/>
      <c r="AQ60" s="24"/>
      <c r="AR60" s="24"/>
      <c r="AS60" s="24"/>
      <c r="AT60" s="24" t="s">
        <v>118</v>
      </c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5">
        <v>4273200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>
        <v>4070912.77</v>
      </c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>
        <f t="shared" si="0"/>
        <v>4070912.77</v>
      </c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>
        <f t="shared" si="1"/>
        <v>202287.22999999998</v>
      </c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</row>
    <row r="61" spans="1:166" ht="43.5" customHeight="1">
      <c r="A61" s="29" t="s">
        <v>100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30"/>
      <c r="AN61" s="24"/>
      <c r="AO61" s="24"/>
      <c r="AP61" s="24"/>
      <c r="AQ61" s="24"/>
      <c r="AR61" s="24"/>
      <c r="AS61" s="24"/>
      <c r="AT61" s="24" t="s">
        <v>119</v>
      </c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5">
        <v>10069200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>
        <v>8634745.29</v>
      </c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>
        <f t="shared" si="0"/>
        <v>8634745.29</v>
      </c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>
        <f t="shared" si="1"/>
        <v>1434454.710000001</v>
      </c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</row>
    <row r="62" spans="1:166" ht="48" customHeight="1">
      <c r="A62" s="29" t="s">
        <v>101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30"/>
      <c r="AN62" s="24"/>
      <c r="AO62" s="24"/>
      <c r="AP62" s="24"/>
      <c r="AQ62" s="24"/>
      <c r="AR62" s="24"/>
      <c r="AS62" s="24"/>
      <c r="AT62" s="24" t="s">
        <v>120</v>
      </c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5">
        <v>4504170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>
        <v>4509509.39</v>
      </c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>
        <f t="shared" si="0"/>
        <v>4509509.39</v>
      </c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>
        <f t="shared" si="1"/>
        <v>-5339.389999999665</v>
      </c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</row>
    <row r="63" spans="84:100" ht="11.25"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</row>
    <row r="64" spans="84:100" ht="11.25"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</row>
    <row r="65" spans="84:100" ht="11.25"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</row>
    <row r="66" spans="84:100" ht="11.25"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</row>
    <row r="67" spans="84:100" ht="11.25"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</row>
    <row r="68" spans="84:100" ht="11.25"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</row>
    <row r="69" spans="84:100" ht="11.25"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</row>
    <row r="70" spans="84:100" ht="11.25"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</row>
  </sheetData>
  <sheetProtection/>
  <mergeCells count="416">
    <mergeCell ref="BJ46:CE46"/>
    <mergeCell ref="CF46:CV46"/>
    <mergeCell ref="DN47:ED47"/>
    <mergeCell ref="ET7:FJ7"/>
    <mergeCell ref="A6:ET6"/>
    <mergeCell ref="A47:AM47"/>
    <mergeCell ref="AN47:AS47"/>
    <mergeCell ref="AT47:BI47"/>
    <mergeCell ref="BJ47:CE47"/>
    <mergeCell ref="A35:AM35"/>
    <mergeCell ref="AN35:AS35"/>
    <mergeCell ref="AT35:BI35"/>
    <mergeCell ref="BJ35:CE35"/>
    <mergeCell ref="CF35:CV35"/>
    <mergeCell ref="EE47:ES47"/>
    <mergeCell ref="DN44:ED44"/>
    <mergeCell ref="EE44:ES44"/>
    <mergeCell ref="DN41:ED41"/>
    <mergeCell ref="EE41:ES41"/>
    <mergeCell ref="AT41:BI41"/>
    <mergeCell ref="BJ41:CE41"/>
    <mergeCell ref="CF41:CV41"/>
    <mergeCell ref="CW41:DM41"/>
    <mergeCell ref="ET43:FJ43"/>
    <mergeCell ref="EE46:ES46"/>
    <mergeCell ref="ET46:FJ46"/>
    <mergeCell ref="ET45:FJ45"/>
    <mergeCell ref="ET44:FJ44"/>
    <mergeCell ref="DN46:ED46"/>
    <mergeCell ref="BJ44:CE44"/>
    <mergeCell ref="AT37:BI37"/>
    <mergeCell ref="BJ37:CE37"/>
    <mergeCell ref="CF37:CV37"/>
    <mergeCell ref="BJ40:CE40"/>
    <mergeCell ref="CF39:CV39"/>
    <mergeCell ref="AT40:BI40"/>
    <mergeCell ref="DN48:ED48"/>
    <mergeCell ref="AN42:AS42"/>
    <mergeCell ref="AT42:BI42"/>
    <mergeCell ref="A43:AM43"/>
    <mergeCell ref="AN43:AS43"/>
    <mergeCell ref="A45:AM45"/>
    <mergeCell ref="A42:AM42"/>
    <mergeCell ref="AT46:BI46"/>
    <mergeCell ref="CF47:CV47"/>
    <mergeCell ref="A44:AM44"/>
    <mergeCell ref="AN44:AS44"/>
    <mergeCell ref="AT44:BI44"/>
    <mergeCell ref="EE48:ES48"/>
    <mergeCell ref="ET48:FJ48"/>
    <mergeCell ref="A48:AM48"/>
    <mergeCell ref="AN48:AS48"/>
    <mergeCell ref="AT48:BI48"/>
    <mergeCell ref="BJ48:CE48"/>
    <mergeCell ref="CF48:CV48"/>
    <mergeCell ref="A46:AM46"/>
    <mergeCell ref="A39:AM39"/>
    <mergeCell ref="AN39:AS39"/>
    <mergeCell ref="AT39:BI39"/>
    <mergeCell ref="BJ39:CE39"/>
    <mergeCell ref="AT43:BI43"/>
    <mergeCell ref="BJ43:CE43"/>
    <mergeCell ref="A41:AM41"/>
    <mergeCell ref="AN41:AS41"/>
    <mergeCell ref="A40:AM40"/>
    <mergeCell ref="AN40:AS40"/>
    <mergeCell ref="A3:ES3"/>
    <mergeCell ref="A4:ES4"/>
    <mergeCell ref="A5:ES5"/>
    <mergeCell ref="DN31:ED31"/>
    <mergeCell ref="DN32:ED32"/>
    <mergeCell ref="A26:AM26"/>
    <mergeCell ref="CF31:CV31"/>
    <mergeCell ref="DN23:ED23"/>
    <mergeCell ref="CW24:DM24"/>
    <mergeCell ref="CF26:CV26"/>
    <mergeCell ref="ET8:FJ8"/>
    <mergeCell ref="ET9:FJ9"/>
    <mergeCell ref="ET12:FJ12"/>
    <mergeCell ref="ET10:FJ11"/>
    <mergeCell ref="ET16:FJ16"/>
    <mergeCell ref="ET14:FJ14"/>
    <mergeCell ref="BJ51:CE51"/>
    <mergeCell ref="CF51:CV51"/>
    <mergeCell ref="CW51:DM51"/>
    <mergeCell ref="CF38:CV38"/>
    <mergeCell ref="CW38:DM38"/>
    <mergeCell ref="CF45:CV45"/>
    <mergeCell ref="CW45:DM45"/>
    <mergeCell ref="CF42:CV42"/>
    <mergeCell ref="CW43:DM43"/>
    <mergeCell ref="CF44:CV44"/>
    <mergeCell ref="A51:AM51"/>
    <mergeCell ref="AN51:AS51"/>
    <mergeCell ref="CW30:DM30"/>
    <mergeCell ref="DN30:ED30"/>
    <mergeCell ref="AT51:BI51"/>
    <mergeCell ref="BJ45:CE45"/>
    <mergeCell ref="A31:AM31"/>
    <mergeCell ref="AN31:AS31"/>
    <mergeCell ref="DN39:ED39"/>
    <mergeCell ref="CW32:DM32"/>
    <mergeCell ref="ET51:FJ51"/>
    <mergeCell ref="CW31:DM31"/>
    <mergeCell ref="CW26:DM26"/>
    <mergeCell ref="DN26:ED26"/>
    <mergeCell ref="EE26:ES26"/>
    <mergeCell ref="ET30:FJ30"/>
    <mergeCell ref="ET31:FJ31"/>
    <mergeCell ref="ET32:FJ32"/>
    <mergeCell ref="ET38:FJ38"/>
    <mergeCell ref="EE30:ES30"/>
    <mergeCell ref="BK9:CE9"/>
    <mergeCell ref="ET15:FJ15"/>
    <mergeCell ref="CF9:CI9"/>
    <mergeCell ref="CJ9:CL9"/>
    <mergeCell ref="ET13:FJ13"/>
    <mergeCell ref="AU13:ED13"/>
    <mergeCell ref="V14:ED14"/>
    <mergeCell ref="DN24:ED24"/>
    <mergeCell ref="EE24:ES24"/>
    <mergeCell ref="AT45:BI45"/>
    <mergeCell ref="ET42:FJ42"/>
    <mergeCell ref="EE23:ES23"/>
    <mergeCell ref="EE31:ES31"/>
    <mergeCell ref="ET23:FJ23"/>
    <mergeCell ref="DN38:ED38"/>
    <mergeCell ref="ET24:FJ24"/>
    <mergeCell ref="EE25:ES25"/>
    <mergeCell ref="AN22:AS22"/>
    <mergeCell ref="AT22:BI22"/>
    <mergeCell ref="A25:AM25"/>
    <mergeCell ref="A28:AM28"/>
    <mergeCell ref="BJ42:CE42"/>
    <mergeCell ref="AN25:AS25"/>
    <mergeCell ref="AT25:BI25"/>
    <mergeCell ref="BJ25:CE25"/>
    <mergeCell ref="BJ31:CE31"/>
    <mergeCell ref="AN30:AS30"/>
    <mergeCell ref="A17:FJ17"/>
    <mergeCell ref="AT18:BI19"/>
    <mergeCell ref="BJ18:CE19"/>
    <mergeCell ref="CF22:CV22"/>
    <mergeCell ref="CW23:DM23"/>
    <mergeCell ref="AT21:BI21"/>
    <mergeCell ref="BJ21:CE21"/>
    <mergeCell ref="A22:AM22"/>
    <mergeCell ref="A21:AM21"/>
    <mergeCell ref="CW20:DM20"/>
    <mergeCell ref="DN52:ED52"/>
    <mergeCell ref="EE51:ES51"/>
    <mergeCell ref="EE42:ES42"/>
    <mergeCell ref="DN45:ED45"/>
    <mergeCell ref="EE45:ES45"/>
    <mergeCell ref="EE52:ES52"/>
    <mergeCell ref="DN42:ED42"/>
    <mergeCell ref="DN51:ED51"/>
    <mergeCell ref="DN43:ED43"/>
    <mergeCell ref="EE43:ES43"/>
    <mergeCell ref="CW52:DM52"/>
    <mergeCell ref="CW42:DM42"/>
    <mergeCell ref="A52:AM52"/>
    <mergeCell ref="AN52:AS52"/>
    <mergeCell ref="BJ52:CE52"/>
    <mergeCell ref="AT26:BI26"/>
    <mergeCell ref="BJ26:CE26"/>
    <mergeCell ref="AN45:AS45"/>
    <mergeCell ref="AT30:BI30"/>
    <mergeCell ref="A30:AM30"/>
    <mergeCell ref="DN22:ED22"/>
    <mergeCell ref="CW21:DM21"/>
    <mergeCell ref="CF24:CV24"/>
    <mergeCell ref="BJ22:CE22"/>
    <mergeCell ref="AN20:AS20"/>
    <mergeCell ref="A20:AM20"/>
    <mergeCell ref="DN20:ED20"/>
    <mergeCell ref="CF21:CV21"/>
    <mergeCell ref="DN21:ED21"/>
    <mergeCell ref="AN21:AS21"/>
    <mergeCell ref="AN18:AS19"/>
    <mergeCell ref="AT20:BI20"/>
    <mergeCell ref="A18:AM19"/>
    <mergeCell ref="CW19:DM19"/>
    <mergeCell ref="DN19:ED19"/>
    <mergeCell ref="EE19:ES19"/>
    <mergeCell ref="CF20:CV20"/>
    <mergeCell ref="BJ20:CE20"/>
    <mergeCell ref="ET18:FJ19"/>
    <mergeCell ref="ET21:FJ21"/>
    <mergeCell ref="ET22:FJ22"/>
    <mergeCell ref="EE21:ES21"/>
    <mergeCell ref="ET20:FJ20"/>
    <mergeCell ref="EE20:ES20"/>
    <mergeCell ref="EE22:ES22"/>
    <mergeCell ref="CF18:ES18"/>
    <mergeCell ref="CF19:CV19"/>
    <mergeCell ref="CW22:DM22"/>
    <mergeCell ref="ET25:FJ25"/>
    <mergeCell ref="EE38:ES38"/>
    <mergeCell ref="EE34:ES34"/>
    <mergeCell ref="ET34:FJ34"/>
    <mergeCell ref="EE36:ES36"/>
    <mergeCell ref="ET36:FJ36"/>
    <mergeCell ref="EE32:ES32"/>
    <mergeCell ref="EE37:ES37"/>
    <mergeCell ref="ET37:FJ37"/>
    <mergeCell ref="EE29:ES29"/>
    <mergeCell ref="ET52:FJ52"/>
    <mergeCell ref="A53:AM53"/>
    <mergeCell ref="AN53:AS53"/>
    <mergeCell ref="BJ53:CE53"/>
    <mergeCell ref="CF53:CV53"/>
    <mergeCell ref="CW53:DM53"/>
    <mergeCell ref="DN53:ED53"/>
    <mergeCell ref="EE53:ES53"/>
    <mergeCell ref="AT52:BI52"/>
    <mergeCell ref="ET53:FJ53"/>
    <mergeCell ref="AT53:BI53"/>
    <mergeCell ref="CF52:CV52"/>
    <mergeCell ref="A23:AM23"/>
    <mergeCell ref="AN23:AS23"/>
    <mergeCell ref="AT23:BI23"/>
    <mergeCell ref="BJ23:CE23"/>
    <mergeCell ref="CF23:CV23"/>
    <mergeCell ref="A24:AM24"/>
    <mergeCell ref="AN24:AS24"/>
    <mergeCell ref="AT24:BI24"/>
    <mergeCell ref="CF25:CV25"/>
    <mergeCell ref="CW25:DM25"/>
    <mergeCell ref="DN25:ED25"/>
    <mergeCell ref="CF30:CV30"/>
    <mergeCell ref="ET26:FJ26"/>
    <mergeCell ref="CF28:CV28"/>
    <mergeCell ref="CW28:DM28"/>
    <mergeCell ref="DN28:ED28"/>
    <mergeCell ref="EE28:ES28"/>
    <mergeCell ref="ET28:FJ28"/>
    <mergeCell ref="BJ24:CE24"/>
    <mergeCell ref="BJ28:CE28"/>
    <mergeCell ref="BJ30:CE30"/>
    <mergeCell ref="AN28:AS28"/>
    <mergeCell ref="AT28:BI28"/>
    <mergeCell ref="AN26:AS26"/>
    <mergeCell ref="AT31:BI31"/>
    <mergeCell ref="A38:AM38"/>
    <mergeCell ref="AN38:AS38"/>
    <mergeCell ref="AT38:BI38"/>
    <mergeCell ref="A33:AM33"/>
    <mergeCell ref="A34:AM34"/>
    <mergeCell ref="AN34:AS34"/>
    <mergeCell ref="AT34:BI34"/>
    <mergeCell ref="A37:AM37"/>
    <mergeCell ref="AN37:AS37"/>
    <mergeCell ref="CF32:CV32"/>
    <mergeCell ref="BJ38:CE38"/>
    <mergeCell ref="A32:AM32"/>
    <mergeCell ref="AN32:AS32"/>
    <mergeCell ref="AT32:BI32"/>
    <mergeCell ref="BJ32:CE32"/>
    <mergeCell ref="A36:AM36"/>
    <mergeCell ref="AN36:AS36"/>
    <mergeCell ref="AT36:BI36"/>
    <mergeCell ref="BJ36:CE36"/>
    <mergeCell ref="A54:AM54"/>
    <mergeCell ref="AN54:AS54"/>
    <mergeCell ref="AT54:BI54"/>
    <mergeCell ref="BJ54:CE54"/>
    <mergeCell ref="CF54:CV54"/>
    <mergeCell ref="CW54:DM54"/>
    <mergeCell ref="DN54:ED54"/>
    <mergeCell ref="EE54:ES54"/>
    <mergeCell ref="ET54:FJ54"/>
    <mergeCell ref="A55:AM55"/>
    <mergeCell ref="AN55:AS55"/>
    <mergeCell ref="AT55:BI55"/>
    <mergeCell ref="BJ55:CE55"/>
    <mergeCell ref="CF55:CV55"/>
    <mergeCell ref="CW55:DM55"/>
    <mergeCell ref="DN55:ED55"/>
    <mergeCell ref="A56:AM56"/>
    <mergeCell ref="AN56:AS56"/>
    <mergeCell ref="AT56:BI56"/>
    <mergeCell ref="BJ56:CE56"/>
    <mergeCell ref="CF56:CV56"/>
    <mergeCell ref="CW56:DM56"/>
    <mergeCell ref="CW57:DM57"/>
    <mergeCell ref="DN57:ED57"/>
    <mergeCell ref="EE57:ES57"/>
    <mergeCell ref="ET57:FJ57"/>
    <mergeCell ref="EE55:ES55"/>
    <mergeCell ref="ET55:FJ55"/>
    <mergeCell ref="DN56:ED56"/>
    <mergeCell ref="EE56:ES56"/>
    <mergeCell ref="AT59:BI59"/>
    <mergeCell ref="BJ59:CE59"/>
    <mergeCell ref="CF59:CV59"/>
    <mergeCell ref="CW59:DM59"/>
    <mergeCell ref="ET56:FJ56"/>
    <mergeCell ref="A57:AM57"/>
    <mergeCell ref="AN57:AS57"/>
    <mergeCell ref="AT57:BI57"/>
    <mergeCell ref="BJ57:CE57"/>
    <mergeCell ref="CF57:CV57"/>
    <mergeCell ref="ET59:FJ59"/>
    <mergeCell ref="A60:AM60"/>
    <mergeCell ref="AN60:AS60"/>
    <mergeCell ref="AT60:BI60"/>
    <mergeCell ref="BJ60:CE60"/>
    <mergeCell ref="CF60:CV60"/>
    <mergeCell ref="CW60:DM60"/>
    <mergeCell ref="DN60:ED60"/>
    <mergeCell ref="A59:AM59"/>
    <mergeCell ref="AN59:AS59"/>
    <mergeCell ref="BJ61:CE61"/>
    <mergeCell ref="CF61:CV61"/>
    <mergeCell ref="CW61:DM61"/>
    <mergeCell ref="DN61:ED61"/>
    <mergeCell ref="EE61:ES61"/>
    <mergeCell ref="DN59:ED59"/>
    <mergeCell ref="EE59:ES59"/>
    <mergeCell ref="DN50:ED50"/>
    <mergeCell ref="EE50:ES50"/>
    <mergeCell ref="DN49:ED49"/>
    <mergeCell ref="A50:AM50"/>
    <mergeCell ref="ET61:FJ61"/>
    <mergeCell ref="EE60:ES60"/>
    <mergeCell ref="ET60:FJ60"/>
    <mergeCell ref="A61:AM61"/>
    <mergeCell ref="AN61:AS61"/>
    <mergeCell ref="AT61:BI61"/>
    <mergeCell ref="ET62:FJ62"/>
    <mergeCell ref="A62:AM62"/>
    <mergeCell ref="AN62:AS62"/>
    <mergeCell ref="AT62:BI62"/>
    <mergeCell ref="BJ62:CE62"/>
    <mergeCell ref="CF62:CV62"/>
    <mergeCell ref="CW62:DM62"/>
    <mergeCell ref="DN62:ED62"/>
    <mergeCell ref="EE62:ES62"/>
    <mergeCell ref="BJ34:CE34"/>
    <mergeCell ref="ET35:FJ35"/>
    <mergeCell ref="DN37:ED37"/>
    <mergeCell ref="EE39:ES39"/>
    <mergeCell ref="ET39:FJ39"/>
    <mergeCell ref="CW39:DM39"/>
    <mergeCell ref="DN35:ED35"/>
    <mergeCell ref="CW37:DM37"/>
    <mergeCell ref="CW35:DM35"/>
    <mergeCell ref="EE35:ES35"/>
    <mergeCell ref="CF36:CV36"/>
    <mergeCell ref="CW36:DM36"/>
    <mergeCell ref="DN36:ED36"/>
    <mergeCell ref="EE49:ES49"/>
    <mergeCell ref="DN34:ED34"/>
    <mergeCell ref="DN40:ED40"/>
    <mergeCell ref="EE40:ES40"/>
    <mergeCell ref="CW44:DM44"/>
    <mergeCell ref="CF43:CV43"/>
    <mergeCell ref="CW46:DM46"/>
    <mergeCell ref="AN50:AS50"/>
    <mergeCell ref="AT50:BI50"/>
    <mergeCell ref="BJ50:CE50"/>
    <mergeCell ref="CF50:CV50"/>
    <mergeCell ref="CW50:DM50"/>
    <mergeCell ref="BJ33:CE33"/>
    <mergeCell ref="CF33:CV33"/>
    <mergeCell ref="CW33:DM33"/>
    <mergeCell ref="CF34:CV34"/>
    <mergeCell ref="CW34:DM34"/>
    <mergeCell ref="ET49:FJ49"/>
    <mergeCell ref="CF49:CV49"/>
    <mergeCell ref="CW49:DM49"/>
    <mergeCell ref="CF40:CV40"/>
    <mergeCell ref="CW40:DM40"/>
    <mergeCell ref="ET40:FJ40"/>
    <mergeCell ref="CW48:DM48"/>
    <mergeCell ref="ET41:FJ41"/>
    <mergeCell ref="ET47:FJ47"/>
    <mergeCell ref="CW47:DM47"/>
    <mergeCell ref="AN46:AS46"/>
    <mergeCell ref="ET50:FJ50"/>
    <mergeCell ref="DN33:ED33"/>
    <mergeCell ref="EE33:ES33"/>
    <mergeCell ref="ET33:FJ33"/>
    <mergeCell ref="A49:AM49"/>
    <mergeCell ref="AN49:AS49"/>
    <mergeCell ref="AT49:BI49"/>
    <mergeCell ref="BJ49:CE49"/>
    <mergeCell ref="AN33:AS33"/>
    <mergeCell ref="DN58:ED58"/>
    <mergeCell ref="EE58:ES58"/>
    <mergeCell ref="ET58:FJ58"/>
    <mergeCell ref="A58:AM58"/>
    <mergeCell ref="AN58:AS58"/>
    <mergeCell ref="AT58:BI58"/>
    <mergeCell ref="BJ58:CE58"/>
    <mergeCell ref="CF58:CV58"/>
    <mergeCell ref="CW58:DM58"/>
    <mergeCell ref="DN29:ED29"/>
    <mergeCell ref="A27:AM27"/>
    <mergeCell ref="AN27:AS27"/>
    <mergeCell ref="AT27:BI27"/>
    <mergeCell ref="BJ27:CE27"/>
    <mergeCell ref="CF27:CV27"/>
    <mergeCell ref="CW27:DM27"/>
    <mergeCell ref="CW29:DM29"/>
    <mergeCell ref="AT33:BI33"/>
    <mergeCell ref="ET29:FJ29"/>
    <mergeCell ref="DN27:ED27"/>
    <mergeCell ref="EE27:ES27"/>
    <mergeCell ref="ET27:FJ27"/>
    <mergeCell ref="A29:AM29"/>
    <mergeCell ref="AN29:AS29"/>
    <mergeCell ref="AT29:BI29"/>
    <mergeCell ref="BJ29:CE29"/>
    <mergeCell ref="CF29:CV29"/>
  </mergeCells>
  <printOptions/>
  <pageMargins left="0.3937007874015748" right="0.3937007874015748" top="0.5905511811023623" bottom="0.31496062992125984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N76"/>
  <sheetViews>
    <sheetView showGridLines="0" view="pageBreakPreview" zoomScaleSheetLayoutView="100" zoomScalePageLayoutView="0" workbookViewId="0" topLeftCell="A54">
      <selection activeCell="CH71" sqref="CH71:CW71"/>
    </sheetView>
  </sheetViews>
  <sheetFormatPr defaultColWidth="0.875" defaultRowHeight="12.75"/>
  <cols>
    <col min="1" max="35" width="0.875" style="1" customWidth="1"/>
    <col min="36" max="36" width="18.75390625" style="1" customWidth="1"/>
    <col min="37" max="53" width="0.875" style="1" customWidth="1"/>
    <col min="54" max="54" width="8.875" style="1" customWidth="1"/>
    <col min="55" max="68" width="0.875" style="1" customWidth="1"/>
    <col min="69" max="69" width="0.6171875" style="1" customWidth="1"/>
    <col min="70" max="71" width="0.875" style="1" hidden="1" customWidth="1"/>
    <col min="72" max="72" width="2.125" style="1" customWidth="1"/>
    <col min="73" max="83" width="0.875" style="1" customWidth="1"/>
    <col min="84" max="84" width="6.875" style="1" customWidth="1"/>
    <col min="85" max="85" width="0.37109375" style="1" customWidth="1"/>
    <col min="86" max="98" width="0.875" style="1" customWidth="1"/>
    <col min="99" max="99" width="3.125" style="1" customWidth="1"/>
    <col min="100" max="112" width="0.875" style="1" customWidth="1"/>
    <col min="113" max="113" width="0.2421875" style="1" customWidth="1"/>
    <col min="114" max="114" width="0.875" style="1" hidden="1" customWidth="1"/>
    <col min="115" max="125" width="0.875" style="1" customWidth="1"/>
    <col min="126" max="126" width="0.37109375" style="1" customWidth="1"/>
    <col min="127" max="127" width="0.875" style="1" hidden="1" customWidth="1"/>
    <col min="128" max="139" width="0.875" style="1" customWidth="1"/>
    <col min="140" max="140" width="4.00390625" style="1" customWidth="1"/>
    <col min="141" max="152" width="0.875" style="1" customWidth="1"/>
    <col min="153" max="153" width="3.875" style="1" customWidth="1"/>
    <col min="154" max="163" width="0.875" style="1" customWidth="1"/>
    <col min="164" max="164" width="2.625" style="1" customWidth="1"/>
    <col min="165" max="165" width="0.875" style="1" customWidth="1"/>
    <col min="166" max="166" width="2.75390625" style="1" customWidth="1"/>
    <col min="167" max="171" width="0.875" style="1" hidden="1" customWidth="1"/>
    <col min="17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51</v>
      </c>
    </row>
    <row r="2" spans="1:166" ht="19.5" customHeight="1">
      <c r="A2" s="96" t="s">
        <v>24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</row>
    <row r="3" spans="1:170" ht="22.5" customHeight="1">
      <c r="A3" s="83" t="s">
        <v>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 t="s">
        <v>14</v>
      </c>
      <c r="AL3" s="83"/>
      <c r="AM3" s="83"/>
      <c r="AN3" s="83"/>
      <c r="AO3" s="83"/>
      <c r="AP3" s="83"/>
      <c r="AQ3" s="83" t="s">
        <v>76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 t="s">
        <v>46</v>
      </c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 t="s">
        <v>21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 t="s">
        <v>15</v>
      </c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 t="s">
        <v>23</v>
      </c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17"/>
      <c r="FL3" s="17"/>
      <c r="FM3" s="17"/>
      <c r="FN3" s="17"/>
    </row>
    <row r="4" spans="1:170" ht="43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 t="s">
        <v>75</v>
      </c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 t="s">
        <v>16</v>
      </c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 t="s">
        <v>17</v>
      </c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 t="s">
        <v>18</v>
      </c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 t="s">
        <v>22</v>
      </c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 t="s">
        <v>25</v>
      </c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17"/>
      <c r="FL4" s="17"/>
      <c r="FM4" s="17"/>
      <c r="FN4" s="17"/>
    </row>
    <row r="5" spans="1:170" ht="11.25">
      <c r="A5" s="84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>
        <v>2</v>
      </c>
      <c r="AL5" s="84"/>
      <c r="AM5" s="84"/>
      <c r="AN5" s="84"/>
      <c r="AO5" s="84"/>
      <c r="AP5" s="84"/>
      <c r="AQ5" s="84">
        <v>3</v>
      </c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>
        <v>4</v>
      </c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>
        <v>5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>
        <v>6</v>
      </c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>
        <v>7</v>
      </c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>
        <v>8</v>
      </c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>
        <v>9</v>
      </c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>
        <v>10</v>
      </c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>
        <v>11</v>
      </c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17"/>
      <c r="FL5" s="17"/>
      <c r="FM5" s="17"/>
      <c r="FN5" s="17"/>
    </row>
    <row r="6" spans="1:170" ht="15" customHeight="1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47" t="s">
        <v>28</v>
      </c>
      <c r="AL6" s="47"/>
      <c r="AM6" s="47"/>
      <c r="AN6" s="47"/>
      <c r="AO6" s="47"/>
      <c r="AP6" s="47"/>
      <c r="AQ6" s="24" t="s">
        <v>36</v>
      </c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5">
        <f>BC7</f>
        <v>239822778.57000002</v>
      </c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>
        <f>BU7</f>
        <v>239822778.57000002</v>
      </c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>
        <f>CH7</f>
        <v>229469636.28000003</v>
      </c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>
        <f>DX7</f>
        <v>229469636.28000003</v>
      </c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>
        <f>EK7</f>
        <v>10353142.289999994</v>
      </c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>
        <f>EX7</f>
        <v>10353142.289999994</v>
      </c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17"/>
      <c r="FL6" s="17"/>
      <c r="FM6" s="17"/>
      <c r="FN6" s="17"/>
    </row>
    <row r="7" spans="1:170" ht="15.75" customHeight="1">
      <c r="A7" s="85" t="s">
        <v>13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>
        <f>BC8+BC15+BC24</f>
        <v>239822778.57000002</v>
      </c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>
        <f>BU8+BU15+BU24</f>
        <v>239822778.57000002</v>
      </c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>
        <f>CH8+CH15+CH24</f>
        <v>229469636.28000003</v>
      </c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>
        <f>DX8+DX15+DX24</f>
        <v>229469636.28000003</v>
      </c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>
        <f>EK8+EK15+EK24</f>
        <v>10353142.289999994</v>
      </c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>
        <f>EX8+EX15+EX24</f>
        <v>10353142.289999994</v>
      </c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17"/>
      <c r="FL7" s="17"/>
      <c r="FM7" s="17"/>
      <c r="FN7" s="17"/>
    </row>
    <row r="8" spans="1:170" ht="15.75" customHeight="1">
      <c r="A8" s="77" t="s">
        <v>125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24"/>
      <c r="AL8" s="24"/>
      <c r="AM8" s="24"/>
      <c r="AN8" s="24"/>
      <c r="AO8" s="24"/>
      <c r="AP8" s="24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8">
        <f>SUM(BC9:BT12)+BC13</f>
        <v>1664743.32</v>
      </c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>
        <f>SUM(BU9:CG12)+BU13</f>
        <v>1664743.32</v>
      </c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>
        <f>SUM(CH9:CW12)+CH13</f>
        <v>1651079.97</v>
      </c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>
        <f>SUM(DX9:EJ12)+DX13</f>
        <v>1651079.97</v>
      </c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>
        <f>SUM(EK9:EW12)</f>
        <v>13663.349999999977</v>
      </c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>
        <f>SUM(EX9:FJ12)</f>
        <v>13663.349999999977</v>
      </c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17"/>
      <c r="FL8" s="17"/>
      <c r="FM8" s="17"/>
      <c r="FN8" s="17"/>
    </row>
    <row r="9" spans="1:170" ht="32.25" customHeight="1">
      <c r="A9" s="27" t="s">
        <v>133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4"/>
      <c r="AL9" s="24"/>
      <c r="AM9" s="24"/>
      <c r="AN9" s="24"/>
      <c r="AO9" s="24"/>
      <c r="AP9" s="24"/>
      <c r="AQ9" s="24" t="s">
        <v>134</v>
      </c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5">
        <v>1021455</v>
      </c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>
        <v>1021455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>
        <v>1011906.03</v>
      </c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>
        <f aca="true" t="shared" si="0" ref="DX9:DX35">CH9</f>
        <v>1011906.03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>
        <f aca="true" t="shared" si="1" ref="EK9:EK35">BC9-CH9</f>
        <v>9548.969999999972</v>
      </c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>
        <f aca="true" t="shared" si="2" ref="EX9:EX35">BU9-DX9</f>
        <v>9548.969999999972</v>
      </c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17"/>
      <c r="FL9" s="17"/>
      <c r="FM9" s="17"/>
      <c r="FN9" s="17"/>
    </row>
    <row r="10" spans="1:170" ht="13.5" customHeight="1" hidden="1">
      <c r="A10" s="27" t="s">
        <v>126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4"/>
      <c r="AL10" s="24"/>
      <c r="AM10" s="24"/>
      <c r="AN10" s="24"/>
      <c r="AO10" s="24"/>
      <c r="AP10" s="24"/>
      <c r="AQ10" s="24" t="s">
        <v>135</v>
      </c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5">
        <v>0</v>
      </c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>
        <v>0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>
        <f t="shared" si="0"/>
        <v>0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>
        <f t="shared" si="1"/>
        <v>0</v>
      </c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>
        <f t="shared" si="2"/>
        <v>0</v>
      </c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17"/>
      <c r="FL10" s="17"/>
      <c r="FM10" s="17"/>
      <c r="FN10" s="17"/>
    </row>
    <row r="11" spans="1:170" ht="42.75" customHeight="1">
      <c r="A11" s="27" t="s">
        <v>127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4"/>
      <c r="AL11" s="24"/>
      <c r="AM11" s="24"/>
      <c r="AN11" s="24"/>
      <c r="AO11" s="24"/>
      <c r="AP11" s="24"/>
      <c r="AQ11" s="24" t="s">
        <v>136</v>
      </c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5">
        <v>308480</v>
      </c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>
        <v>308480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>
        <v>304365.62</v>
      </c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>
        <f t="shared" si="0"/>
        <v>304365.62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>
        <f t="shared" si="1"/>
        <v>4114.380000000005</v>
      </c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>
        <f t="shared" si="2"/>
        <v>4114.380000000005</v>
      </c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17"/>
      <c r="FL11" s="17"/>
      <c r="FM11" s="17"/>
      <c r="FN11" s="17"/>
    </row>
    <row r="12" spans="1:170" ht="15.75" customHeight="1">
      <c r="A12" s="27" t="s">
        <v>128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4"/>
      <c r="AL12" s="24"/>
      <c r="AM12" s="24"/>
      <c r="AN12" s="24"/>
      <c r="AO12" s="24"/>
      <c r="AP12" s="24"/>
      <c r="AQ12" s="24" t="s">
        <v>226</v>
      </c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5">
        <v>298390</v>
      </c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>
        <f>BC12</f>
        <v>298390</v>
      </c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>
        <v>298390</v>
      </c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>
        <f t="shared" si="0"/>
        <v>298390</v>
      </c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>
        <f t="shared" si="1"/>
        <v>0</v>
      </c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>
        <f t="shared" si="2"/>
        <v>0</v>
      </c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17"/>
      <c r="FL12" s="17"/>
      <c r="FM12" s="17"/>
      <c r="FN12" s="17"/>
    </row>
    <row r="13" spans="1:170" ht="52.5" customHeight="1">
      <c r="A13" s="27" t="s">
        <v>190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4"/>
      <c r="AL13" s="24"/>
      <c r="AM13" s="24"/>
      <c r="AN13" s="24"/>
      <c r="AO13" s="24"/>
      <c r="AP13" s="24"/>
      <c r="AQ13" s="24" t="s">
        <v>191</v>
      </c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5">
        <v>36418.32</v>
      </c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>
        <v>36418.32</v>
      </c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>
        <v>36418.32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>
        <f>CH13</f>
        <v>36418.32</v>
      </c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>
        <f>BC13-CH13</f>
        <v>0</v>
      </c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>
        <f>BU13-DX13</f>
        <v>0</v>
      </c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17"/>
      <c r="FL13" s="17"/>
      <c r="FM13" s="17"/>
      <c r="FN13" s="17"/>
    </row>
    <row r="14" spans="1:170" ht="15.7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>
        <f t="shared" si="0"/>
        <v>0</v>
      </c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>
        <f t="shared" si="1"/>
        <v>0</v>
      </c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>
        <f t="shared" si="2"/>
        <v>0</v>
      </c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17"/>
      <c r="FL14" s="17"/>
      <c r="FM14" s="17"/>
      <c r="FN14" s="17"/>
    </row>
    <row r="15" spans="1:170" ht="15.75" customHeight="1">
      <c r="A15" s="77" t="s">
        <v>129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24"/>
      <c r="AL15" s="24"/>
      <c r="AM15" s="24"/>
      <c r="AN15" s="24"/>
      <c r="AO15" s="24"/>
      <c r="AP15" s="24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8">
        <f>BC16+BC17+BC18+BC19+BC20+BC21+BC22</f>
        <v>2752512.64</v>
      </c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>
        <f>BU16+BU17+BU18+BU19+BU20+BU21+BU22</f>
        <v>2752512.64</v>
      </c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>
        <f>SUM(CH16:CW22)</f>
        <v>2750129.27</v>
      </c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>
        <f>SUM(DX16:EJ23)</f>
        <v>2750129.27</v>
      </c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>
        <f t="shared" si="1"/>
        <v>2383.3700000001118</v>
      </c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>
        <f t="shared" si="2"/>
        <v>2383.3700000001118</v>
      </c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17"/>
      <c r="FL15" s="17"/>
      <c r="FM15" s="17"/>
      <c r="FN15" s="17"/>
    </row>
    <row r="16" spans="1:170" ht="27" customHeight="1">
      <c r="A16" s="27" t="s">
        <v>145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4"/>
      <c r="AL16" s="24"/>
      <c r="AM16" s="24"/>
      <c r="AN16" s="24"/>
      <c r="AO16" s="24"/>
      <c r="AP16" s="24"/>
      <c r="AQ16" s="24" t="s">
        <v>130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5">
        <v>11919.28</v>
      </c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>
        <v>11919.28</v>
      </c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>
        <v>11919.28</v>
      </c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>
        <f t="shared" si="0"/>
        <v>11919.28</v>
      </c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>
        <f t="shared" si="1"/>
        <v>0</v>
      </c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>
        <f t="shared" si="2"/>
        <v>0</v>
      </c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17"/>
      <c r="FL16" s="17"/>
      <c r="FM16" s="17"/>
      <c r="FN16" s="17"/>
    </row>
    <row r="17" spans="1:170" ht="36.75" customHeight="1">
      <c r="A17" s="27" t="s">
        <v>137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4"/>
      <c r="AL17" s="24"/>
      <c r="AM17" s="24"/>
      <c r="AN17" s="24"/>
      <c r="AO17" s="24"/>
      <c r="AP17" s="24"/>
      <c r="AQ17" s="90" t="s">
        <v>140</v>
      </c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2"/>
      <c r="BC17" s="25">
        <v>111765.12</v>
      </c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>
        <v>111765.12</v>
      </c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>
        <v>111765.12</v>
      </c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>
        <f t="shared" si="0"/>
        <v>111765.12</v>
      </c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>
        <f t="shared" si="1"/>
        <v>0</v>
      </c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>
        <f t="shared" si="2"/>
        <v>0</v>
      </c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17"/>
      <c r="FL17" s="17"/>
      <c r="FM17" s="17"/>
      <c r="FN17" s="17"/>
    </row>
    <row r="18" spans="1:170" ht="26.25" customHeight="1">
      <c r="A18" s="28" t="s">
        <v>138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8"/>
      <c r="AK18" s="24"/>
      <c r="AL18" s="24"/>
      <c r="AM18" s="24"/>
      <c r="AN18" s="24"/>
      <c r="AO18" s="24"/>
      <c r="AP18" s="24"/>
      <c r="AQ18" s="90" t="s">
        <v>141</v>
      </c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2"/>
      <c r="BC18" s="25">
        <v>35148.14</v>
      </c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>
        <v>35148.14</v>
      </c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>
        <v>35148.14</v>
      </c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>
        <f t="shared" si="0"/>
        <v>35148.14</v>
      </c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>
        <f t="shared" si="1"/>
        <v>0</v>
      </c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>
        <f t="shared" si="2"/>
        <v>0</v>
      </c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17"/>
      <c r="FL18" s="17"/>
      <c r="FM18" s="17"/>
      <c r="FN18" s="17"/>
    </row>
    <row r="19" spans="1:170" ht="15.75" customHeight="1">
      <c r="A19" s="28" t="s">
        <v>139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8"/>
      <c r="AK19" s="24"/>
      <c r="AL19" s="24"/>
      <c r="AM19" s="24"/>
      <c r="AN19" s="24"/>
      <c r="AO19" s="24"/>
      <c r="AP19" s="24"/>
      <c r="AQ19" s="90" t="s">
        <v>142</v>
      </c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2"/>
      <c r="BC19" s="25">
        <v>2383.37</v>
      </c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>
        <v>2383.37</v>
      </c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>
        <f t="shared" si="0"/>
        <v>0</v>
      </c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>
        <f t="shared" si="1"/>
        <v>2383.37</v>
      </c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>
        <f t="shared" si="2"/>
        <v>2383.37</v>
      </c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17"/>
      <c r="FL19" s="17"/>
      <c r="FM19" s="17"/>
      <c r="FN19" s="17"/>
    </row>
    <row r="20" spans="1:170" s="19" customFormat="1" ht="25.5" customHeight="1">
      <c r="A20" s="27" t="s">
        <v>143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99"/>
      <c r="AL20" s="99"/>
      <c r="AM20" s="99"/>
      <c r="AN20" s="99"/>
      <c r="AO20" s="99"/>
      <c r="AP20" s="99"/>
      <c r="AQ20" s="24" t="s">
        <v>144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81">
        <v>1094757.2</v>
      </c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>
        <v>1094757.2</v>
      </c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>
        <v>1094757.2</v>
      </c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>
        <f t="shared" si="0"/>
        <v>1094757.2</v>
      </c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>
        <f t="shared" si="1"/>
        <v>0</v>
      </c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>
        <f t="shared" si="2"/>
        <v>0</v>
      </c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18"/>
      <c r="FL20" s="18"/>
      <c r="FM20" s="18"/>
      <c r="FN20" s="18"/>
    </row>
    <row r="21" spans="1:170" ht="24" customHeight="1">
      <c r="A21" s="27" t="s">
        <v>145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4"/>
      <c r="AL21" s="24"/>
      <c r="AM21" s="24"/>
      <c r="AN21" s="24"/>
      <c r="AO21" s="24"/>
      <c r="AP21" s="24"/>
      <c r="AQ21" s="24" t="s">
        <v>146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5">
        <v>1278986.72</v>
      </c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>
        <v>1278986.72</v>
      </c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>
        <v>1278986.72</v>
      </c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>
        <f t="shared" si="0"/>
        <v>1278986.72</v>
      </c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>
        <f t="shared" si="1"/>
        <v>0</v>
      </c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>
        <f t="shared" si="2"/>
        <v>0</v>
      </c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17"/>
      <c r="FL21" s="17"/>
      <c r="FM21" s="17"/>
      <c r="FN21" s="17"/>
    </row>
    <row r="22" spans="1:170" ht="26.25" customHeight="1">
      <c r="A22" s="27" t="s">
        <v>145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4"/>
      <c r="AL22" s="24"/>
      <c r="AM22" s="24"/>
      <c r="AN22" s="24"/>
      <c r="AO22" s="24"/>
      <c r="AP22" s="24"/>
      <c r="AQ22" s="24" t="s">
        <v>147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5">
        <v>217552.81</v>
      </c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>
        <v>217552.81</v>
      </c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>
        <v>217552.81</v>
      </c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>
        <f t="shared" si="0"/>
        <v>217552.81</v>
      </c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>
        <f t="shared" si="1"/>
        <v>0</v>
      </c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>
        <f t="shared" si="2"/>
        <v>0</v>
      </c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17"/>
      <c r="FL22" s="17"/>
      <c r="FM22" s="17"/>
      <c r="FN22" s="17"/>
    </row>
    <row r="23" spans="1:170" ht="15.7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>
        <f t="shared" si="0"/>
        <v>0</v>
      </c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>
        <f t="shared" si="1"/>
        <v>0</v>
      </c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>
        <f t="shared" si="2"/>
        <v>0</v>
      </c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17"/>
      <c r="FL23" s="17"/>
      <c r="FM23" s="17"/>
      <c r="FN23" s="17"/>
    </row>
    <row r="24" spans="1:170" ht="15.75" customHeight="1">
      <c r="A24" s="77" t="s">
        <v>131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24"/>
      <c r="AL24" s="24"/>
      <c r="AM24" s="24"/>
      <c r="AN24" s="24"/>
      <c r="AO24" s="24"/>
      <c r="AP24" s="24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25">
        <f>SUM(BC25:BT75)</f>
        <v>235405522.61</v>
      </c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93">
        <f>SUM(BU25:CG75)</f>
        <v>235405522.61</v>
      </c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5"/>
      <c r="CH24" s="79">
        <f>SUM(CH25:CW75)</f>
        <v>225068427.04000002</v>
      </c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80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87">
        <f>SUM(DX25:EJ75)</f>
        <v>225068427.04000002</v>
      </c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9"/>
      <c r="EK24" s="25">
        <f>BC24-CH24</f>
        <v>10337095.569999993</v>
      </c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>
        <f t="shared" si="2"/>
        <v>10337095.569999993</v>
      </c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17"/>
      <c r="FL24" s="17"/>
      <c r="FM24" s="17"/>
      <c r="FN24" s="17"/>
    </row>
    <row r="25" spans="1:170" ht="15.75" customHeight="1">
      <c r="A25" s="27" t="s">
        <v>132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4"/>
      <c r="AL25" s="24"/>
      <c r="AM25" s="24"/>
      <c r="AN25" s="24"/>
      <c r="AO25" s="24"/>
      <c r="AP25" s="24"/>
      <c r="AQ25" s="24" t="s">
        <v>214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5">
        <v>60000</v>
      </c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>
        <f>BC25</f>
        <v>60000</v>
      </c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>
        <f t="shared" si="0"/>
        <v>0</v>
      </c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>
        <f t="shared" si="1"/>
        <v>60000</v>
      </c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>
        <f t="shared" si="2"/>
        <v>60000</v>
      </c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17"/>
      <c r="FL25" s="17"/>
      <c r="FM25" s="17"/>
      <c r="FN25" s="17"/>
    </row>
    <row r="26" spans="1:170" ht="15.75" customHeight="1">
      <c r="A26" s="27" t="s">
        <v>128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4"/>
      <c r="AL26" s="24"/>
      <c r="AM26" s="24"/>
      <c r="AN26" s="24"/>
      <c r="AO26" s="24"/>
      <c r="AP26" s="24"/>
      <c r="AQ26" s="24" t="s">
        <v>236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5">
        <f>BU26</f>
        <v>16998</v>
      </c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>
        <v>16998</v>
      </c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>
        <v>16998</v>
      </c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>
        <f t="shared" si="0"/>
        <v>16998</v>
      </c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>
        <f t="shared" si="1"/>
        <v>0</v>
      </c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>
        <f t="shared" si="2"/>
        <v>0</v>
      </c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17"/>
      <c r="FL26" s="17"/>
      <c r="FM26" s="17"/>
      <c r="FN26" s="17"/>
    </row>
    <row r="27" spans="1:170" ht="15" customHeight="1">
      <c r="A27" s="29" t="s">
        <v>233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4"/>
      <c r="AL27" s="24"/>
      <c r="AM27" s="24"/>
      <c r="AN27" s="24"/>
      <c r="AO27" s="24"/>
      <c r="AP27" s="24"/>
      <c r="AQ27" s="24" t="s">
        <v>235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5">
        <v>10000</v>
      </c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>
        <f>BC27</f>
        <v>10000</v>
      </c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>
        <v>10000</v>
      </c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>
        <f t="shared" si="0"/>
        <v>10000</v>
      </c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>
        <f t="shared" si="1"/>
        <v>0</v>
      </c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>
        <f t="shared" si="2"/>
        <v>0</v>
      </c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17"/>
      <c r="FL27" s="17"/>
      <c r="FM27" s="17"/>
      <c r="FN27" s="17"/>
    </row>
    <row r="28" spans="1:170" ht="27.75" customHeight="1">
      <c r="A28" s="27" t="s">
        <v>126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4"/>
      <c r="AL28" s="24"/>
      <c r="AM28" s="24"/>
      <c r="AN28" s="24"/>
      <c r="AO28" s="24"/>
      <c r="AP28" s="24"/>
      <c r="AQ28" s="24" t="s">
        <v>185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5">
        <v>52435</v>
      </c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>
        <v>52435</v>
      </c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>
        <f t="shared" si="0"/>
        <v>0</v>
      </c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>
        <f t="shared" si="1"/>
        <v>52435</v>
      </c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>
        <f t="shared" si="2"/>
        <v>52435</v>
      </c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17"/>
      <c r="FL28" s="17"/>
      <c r="FM28" s="17"/>
      <c r="FN28" s="17"/>
    </row>
    <row r="29" spans="1:170" ht="36" customHeight="1">
      <c r="A29" s="27" t="s">
        <v>148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4"/>
      <c r="AL29" s="24"/>
      <c r="AM29" s="24"/>
      <c r="AN29" s="24"/>
      <c r="AO29" s="24"/>
      <c r="AP29" s="24"/>
      <c r="AQ29" s="24" t="s">
        <v>186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5">
        <v>15836</v>
      </c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>
        <v>15836</v>
      </c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>
        <f t="shared" si="0"/>
        <v>0</v>
      </c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>
        <f t="shared" si="1"/>
        <v>15836</v>
      </c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>
        <f t="shared" si="2"/>
        <v>15836</v>
      </c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17"/>
      <c r="FL29" s="17"/>
      <c r="FM29" s="17"/>
      <c r="FN29" s="17"/>
    </row>
    <row r="30" spans="1:170" ht="26.25" customHeight="1">
      <c r="A30" s="27" t="s">
        <v>145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4"/>
      <c r="AL30" s="24"/>
      <c r="AM30" s="24"/>
      <c r="AN30" s="24"/>
      <c r="AO30" s="24"/>
      <c r="AP30" s="24"/>
      <c r="AQ30" s="24" t="s">
        <v>187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5">
        <f>BU30</f>
        <v>25550</v>
      </c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>
        <v>25550</v>
      </c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>
        <v>25116</v>
      </c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>
        <f t="shared" si="0"/>
        <v>25116</v>
      </c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>
        <f t="shared" si="1"/>
        <v>434</v>
      </c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>
        <f t="shared" si="2"/>
        <v>434</v>
      </c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17"/>
      <c r="FL30" s="17"/>
      <c r="FM30" s="17"/>
      <c r="FN30" s="17"/>
    </row>
    <row r="31" spans="1:170" ht="30.75" customHeight="1">
      <c r="A31" s="27" t="s">
        <v>145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4"/>
      <c r="AL31" s="24"/>
      <c r="AM31" s="24"/>
      <c r="AN31" s="24"/>
      <c r="AO31" s="24"/>
      <c r="AP31" s="24"/>
      <c r="AQ31" s="24" t="s">
        <v>149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5">
        <f>BU31</f>
        <v>1431580</v>
      </c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>
        <v>1431580</v>
      </c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>
        <v>1431580</v>
      </c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>
        <f t="shared" si="0"/>
        <v>1431580</v>
      </c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>
        <f t="shared" si="1"/>
        <v>0</v>
      </c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>
        <f t="shared" si="2"/>
        <v>0</v>
      </c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17"/>
      <c r="FL31" s="17"/>
      <c r="FM31" s="17"/>
      <c r="FN31" s="17"/>
    </row>
    <row r="32" spans="1:170" ht="27.75" customHeight="1">
      <c r="A32" s="27" t="s">
        <v>145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4"/>
      <c r="AL32" s="24"/>
      <c r="AM32" s="24"/>
      <c r="AN32" s="24"/>
      <c r="AO32" s="24"/>
      <c r="AP32" s="24"/>
      <c r="AQ32" s="24" t="s">
        <v>150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5">
        <v>5420</v>
      </c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>
        <v>5420</v>
      </c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>
        <v>5420</v>
      </c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>
        <f t="shared" si="0"/>
        <v>5420</v>
      </c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>
        <f t="shared" si="1"/>
        <v>0</v>
      </c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>
        <f t="shared" si="2"/>
        <v>0</v>
      </c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17"/>
      <c r="FL32" s="17"/>
      <c r="FM32" s="17"/>
      <c r="FN32" s="17"/>
    </row>
    <row r="33" spans="1:170" ht="25.5" customHeight="1">
      <c r="A33" s="27" t="s">
        <v>145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4"/>
      <c r="AL33" s="24"/>
      <c r="AM33" s="24"/>
      <c r="AN33" s="24"/>
      <c r="AO33" s="24"/>
      <c r="AP33" s="24"/>
      <c r="AQ33" s="24" t="s">
        <v>151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5">
        <v>10000</v>
      </c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>
        <v>10000</v>
      </c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>
        <v>10000</v>
      </c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>
        <f t="shared" si="0"/>
        <v>10000</v>
      </c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>
        <f t="shared" si="1"/>
        <v>0</v>
      </c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>
        <f t="shared" si="2"/>
        <v>0</v>
      </c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17"/>
      <c r="FL33" s="17"/>
      <c r="FM33" s="17"/>
      <c r="FN33" s="17"/>
    </row>
    <row r="34" spans="1:170" ht="24" customHeight="1">
      <c r="A34" s="27" t="s">
        <v>145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4"/>
      <c r="AL34" s="24"/>
      <c r="AM34" s="24"/>
      <c r="AN34" s="24"/>
      <c r="AO34" s="24"/>
      <c r="AP34" s="24"/>
      <c r="AQ34" s="24" t="s">
        <v>152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5">
        <v>135800</v>
      </c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>
        <v>135800</v>
      </c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>
        <v>135800</v>
      </c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>
        <f t="shared" si="0"/>
        <v>135800</v>
      </c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>
        <f t="shared" si="1"/>
        <v>0</v>
      </c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>
        <f t="shared" si="2"/>
        <v>0</v>
      </c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17"/>
      <c r="FL34" s="17"/>
      <c r="FM34" s="17"/>
      <c r="FN34" s="17"/>
    </row>
    <row r="35" spans="1:170" ht="24.75" customHeight="1">
      <c r="A35" s="27" t="s">
        <v>143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4"/>
      <c r="AL35" s="24"/>
      <c r="AM35" s="24"/>
      <c r="AN35" s="24"/>
      <c r="AO35" s="24"/>
      <c r="AP35" s="24"/>
      <c r="AQ35" s="24" t="s">
        <v>144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5">
        <f>BU35</f>
        <v>9875284.16</v>
      </c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>
        <v>9875284.16</v>
      </c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>
        <v>9867794.36</v>
      </c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>
        <f t="shared" si="0"/>
        <v>9867794.36</v>
      </c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>
        <f t="shared" si="1"/>
        <v>7489.800000000745</v>
      </c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>
        <f t="shared" si="2"/>
        <v>7489.800000000745</v>
      </c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17"/>
      <c r="FL35" s="17"/>
      <c r="FM35" s="17"/>
      <c r="FN35" s="17"/>
    </row>
    <row r="36" spans="1:170" ht="24.75" customHeight="1">
      <c r="A36" s="29" t="s">
        <v>145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4"/>
      <c r="AL36" s="24"/>
      <c r="AM36" s="24"/>
      <c r="AN36" s="24"/>
      <c r="AO36" s="24"/>
      <c r="AP36" s="24"/>
      <c r="AQ36" s="24" t="s">
        <v>243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5">
        <v>9000</v>
      </c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>
        <v>9000</v>
      </c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>
        <v>9000</v>
      </c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>
        <f>CH36</f>
        <v>9000</v>
      </c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>
        <f>BC36-CH36</f>
        <v>0</v>
      </c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>
        <f>BU36-DX36</f>
        <v>0</v>
      </c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17"/>
      <c r="FL36" s="17"/>
      <c r="FM36" s="17"/>
      <c r="FN36" s="17"/>
    </row>
    <row r="37" spans="1:170" ht="24" customHeight="1">
      <c r="A37" s="29" t="s">
        <v>145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4"/>
      <c r="AL37" s="24"/>
      <c r="AM37" s="24"/>
      <c r="AN37" s="24"/>
      <c r="AO37" s="24"/>
      <c r="AP37" s="24"/>
      <c r="AQ37" s="24" t="s">
        <v>224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5">
        <v>175755</v>
      </c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>
        <f aca="true" t="shared" si="3" ref="BU37:BU42">BC37</f>
        <v>175755</v>
      </c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>
        <v>175755</v>
      </c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>
        <f aca="true" t="shared" si="4" ref="DX37:DX55">CH37</f>
        <v>175755</v>
      </c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>
        <f aca="true" t="shared" si="5" ref="EK37:EK55">BC37-CH37</f>
        <v>0</v>
      </c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>
        <f aca="true" t="shared" si="6" ref="EX37:EX55">BU37-DX37</f>
        <v>0</v>
      </c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17"/>
      <c r="FL37" s="17"/>
      <c r="FM37" s="17"/>
      <c r="FN37" s="17"/>
    </row>
    <row r="38" spans="1:170" ht="24" customHeight="1">
      <c r="A38" s="29" t="s">
        <v>145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4"/>
      <c r="AL38" s="24"/>
      <c r="AM38" s="24"/>
      <c r="AN38" s="24"/>
      <c r="AO38" s="24"/>
      <c r="AP38" s="24"/>
      <c r="AQ38" s="24" t="s">
        <v>231</v>
      </c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5">
        <v>604053.64</v>
      </c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>
        <f t="shared" si="3"/>
        <v>604053.64</v>
      </c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>
        <v>604053.64</v>
      </c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>
        <f t="shared" si="4"/>
        <v>604053.64</v>
      </c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>
        <f t="shared" si="5"/>
        <v>0</v>
      </c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>
        <f t="shared" si="6"/>
        <v>0</v>
      </c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17"/>
      <c r="FL38" s="17"/>
      <c r="FM38" s="17"/>
      <c r="FN38" s="17"/>
    </row>
    <row r="39" spans="1:170" ht="24" customHeight="1">
      <c r="A39" s="29" t="s">
        <v>145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4"/>
      <c r="AL39" s="24"/>
      <c r="AM39" s="24"/>
      <c r="AN39" s="24"/>
      <c r="AO39" s="24"/>
      <c r="AP39" s="24"/>
      <c r="AQ39" s="24" t="s">
        <v>154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5">
        <v>12293327.22</v>
      </c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>
        <f t="shared" si="3"/>
        <v>12293327.22</v>
      </c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>
        <v>12293327.22</v>
      </c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>
        <f t="shared" si="4"/>
        <v>12293327.22</v>
      </c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>
        <f t="shared" si="5"/>
        <v>0</v>
      </c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>
        <f t="shared" si="6"/>
        <v>0</v>
      </c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17"/>
      <c r="FL39" s="17"/>
      <c r="FM39" s="17"/>
      <c r="FN39" s="17"/>
    </row>
    <row r="40" spans="1:170" ht="24.75" customHeight="1">
      <c r="A40" s="29" t="s">
        <v>145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4"/>
      <c r="AL40" s="24"/>
      <c r="AM40" s="24"/>
      <c r="AN40" s="24"/>
      <c r="AO40" s="24"/>
      <c r="AP40" s="24"/>
      <c r="AQ40" s="24" t="s">
        <v>199</v>
      </c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5">
        <v>57936919</v>
      </c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>
        <f t="shared" si="3"/>
        <v>57936919</v>
      </c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>
        <v>57851419</v>
      </c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>
        <f t="shared" si="4"/>
        <v>57851419</v>
      </c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>
        <f t="shared" si="5"/>
        <v>85500</v>
      </c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>
        <f t="shared" si="6"/>
        <v>85500</v>
      </c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17"/>
      <c r="FL40" s="17"/>
      <c r="FM40" s="17"/>
      <c r="FN40" s="17"/>
    </row>
    <row r="41" spans="1:170" ht="24.75" customHeight="1">
      <c r="A41" s="29" t="s">
        <v>145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4"/>
      <c r="AL41" s="24"/>
      <c r="AM41" s="24"/>
      <c r="AN41" s="24"/>
      <c r="AO41" s="24"/>
      <c r="AP41" s="24"/>
      <c r="AQ41" s="24" t="s">
        <v>155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5">
        <v>2311131</v>
      </c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>
        <f t="shared" si="3"/>
        <v>2311131</v>
      </c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>
        <v>2311131</v>
      </c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>
        <f t="shared" si="4"/>
        <v>2311131</v>
      </c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>
        <f t="shared" si="5"/>
        <v>0</v>
      </c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>
        <f t="shared" si="6"/>
        <v>0</v>
      </c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17"/>
      <c r="FL41" s="17"/>
      <c r="FM41" s="17"/>
      <c r="FN41" s="17"/>
    </row>
    <row r="42" spans="1:170" ht="24" customHeight="1">
      <c r="A42" s="29" t="s">
        <v>145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4"/>
      <c r="AL42" s="24"/>
      <c r="AM42" s="24"/>
      <c r="AN42" s="24"/>
      <c r="AO42" s="24"/>
      <c r="AP42" s="24"/>
      <c r="AQ42" s="24" t="s">
        <v>156</v>
      </c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5">
        <v>10252022</v>
      </c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>
        <f t="shared" si="3"/>
        <v>10252022</v>
      </c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>
        <v>10252021</v>
      </c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>
        <f t="shared" si="4"/>
        <v>10252021</v>
      </c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>
        <f t="shared" si="5"/>
        <v>1</v>
      </c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>
        <f t="shared" si="6"/>
        <v>1</v>
      </c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17"/>
      <c r="FL42" s="17"/>
      <c r="FM42" s="17"/>
      <c r="FN42" s="17"/>
    </row>
    <row r="43" spans="1:170" s="21" customFormat="1" ht="27" customHeight="1">
      <c r="A43" s="29" t="s">
        <v>145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4"/>
      <c r="AL43" s="24"/>
      <c r="AM43" s="24"/>
      <c r="AN43" s="24"/>
      <c r="AO43" s="24"/>
      <c r="AP43" s="24"/>
      <c r="AQ43" s="24" t="s">
        <v>215</v>
      </c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5">
        <f>BU43</f>
        <v>37625619.2</v>
      </c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>
        <v>37625619.2</v>
      </c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>
        <v>37625619.2</v>
      </c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>
        <f t="shared" si="4"/>
        <v>37625619.2</v>
      </c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>
        <f t="shared" si="5"/>
        <v>0</v>
      </c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>
        <f t="shared" si="6"/>
        <v>0</v>
      </c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2"/>
      <c r="FL43" s="22"/>
      <c r="FM43" s="22"/>
      <c r="FN43" s="22"/>
    </row>
    <row r="44" spans="1:170" s="21" customFormat="1" ht="27" customHeight="1">
      <c r="A44" s="29" t="s">
        <v>145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4"/>
      <c r="AL44" s="24"/>
      <c r="AM44" s="24"/>
      <c r="AN44" s="24"/>
      <c r="AO44" s="24"/>
      <c r="AP44" s="24"/>
      <c r="AQ44" s="24" t="s">
        <v>188</v>
      </c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5">
        <v>290210</v>
      </c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>
        <v>290210</v>
      </c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>
        <v>290210</v>
      </c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>
        <f t="shared" si="4"/>
        <v>290210</v>
      </c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>
        <f t="shared" si="5"/>
        <v>0</v>
      </c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>
        <f t="shared" si="6"/>
        <v>0</v>
      </c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2"/>
      <c r="FL44" s="22"/>
      <c r="FM44" s="22"/>
      <c r="FN44" s="22"/>
    </row>
    <row r="45" spans="1:170" s="21" customFormat="1" ht="27" customHeight="1">
      <c r="A45" s="29" t="s">
        <v>145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4"/>
      <c r="AL45" s="24"/>
      <c r="AM45" s="24"/>
      <c r="AN45" s="24"/>
      <c r="AO45" s="24"/>
      <c r="AP45" s="24"/>
      <c r="AQ45" s="24" t="s">
        <v>200</v>
      </c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5">
        <v>2653658.4</v>
      </c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>
        <f>BC45</f>
        <v>2653658.4</v>
      </c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>
        <v>2653658.4</v>
      </c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>
        <f t="shared" si="4"/>
        <v>2653658.4</v>
      </c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>
        <f t="shared" si="5"/>
        <v>0</v>
      </c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>
        <f t="shared" si="6"/>
        <v>0</v>
      </c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2"/>
      <c r="FL45" s="22"/>
      <c r="FM45" s="22"/>
      <c r="FN45" s="22"/>
    </row>
    <row r="46" spans="1:170" ht="23.25" customHeight="1">
      <c r="A46" s="27" t="s">
        <v>145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4"/>
      <c r="AL46" s="24"/>
      <c r="AM46" s="24"/>
      <c r="AN46" s="24"/>
      <c r="AO46" s="24"/>
      <c r="AP46" s="24"/>
      <c r="AQ46" s="24" t="s">
        <v>153</v>
      </c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5">
        <v>2592713.87</v>
      </c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>
        <f>BC46</f>
        <v>2592713.87</v>
      </c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>
        <v>2592713.87</v>
      </c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>
        <f t="shared" si="4"/>
        <v>2592713.87</v>
      </c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>
        <f t="shared" si="5"/>
        <v>0</v>
      </c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>
        <f t="shared" si="6"/>
        <v>0</v>
      </c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17"/>
      <c r="FL46" s="17"/>
      <c r="FM46" s="17"/>
      <c r="FN46" s="17"/>
    </row>
    <row r="47" spans="1:170" ht="27.75" customHeight="1">
      <c r="A47" s="29" t="s">
        <v>145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4"/>
      <c r="AL47" s="24"/>
      <c r="AM47" s="24"/>
      <c r="AN47" s="24"/>
      <c r="AO47" s="24"/>
      <c r="AP47" s="24"/>
      <c r="AQ47" s="24" t="s">
        <v>244</v>
      </c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5">
        <v>80000</v>
      </c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>
        <f>BC47</f>
        <v>80000</v>
      </c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>
        <v>80000</v>
      </c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>
        <f t="shared" si="4"/>
        <v>80000</v>
      </c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>
        <f t="shared" si="5"/>
        <v>0</v>
      </c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>
        <f t="shared" si="6"/>
        <v>0</v>
      </c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17"/>
      <c r="FL47" s="17"/>
      <c r="FM47" s="17"/>
      <c r="FN47" s="17"/>
    </row>
    <row r="48" spans="1:170" ht="27.75" customHeight="1">
      <c r="A48" s="29" t="s">
        <v>145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4"/>
      <c r="AL48" s="24"/>
      <c r="AM48" s="24"/>
      <c r="AN48" s="24"/>
      <c r="AO48" s="24"/>
      <c r="AP48" s="24"/>
      <c r="AQ48" s="24" t="s">
        <v>242</v>
      </c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5">
        <v>64398</v>
      </c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>
        <f>BC48</f>
        <v>64398</v>
      </c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>
        <v>64398</v>
      </c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>
        <f t="shared" si="4"/>
        <v>64398</v>
      </c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>
        <f t="shared" si="5"/>
        <v>0</v>
      </c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>
        <f t="shared" si="6"/>
        <v>0</v>
      </c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17"/>
      <c r="FL48" s="17"/>
      <c r="FM48" s="17"/>
      <c r="FN48" s="17"/>
    </row>
    <row r="49" spans="1:170" ht="29.25" customHeight="1">
      <c r="A49" s="29" t="s">
        <v>145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4"/>
      <c r="AL49" s="24"/>
      <c r="AM49" s="24"/>
      <c r="AN49" s="24"/>
      <c r="AO49" s="24"/>
      <c r="AP49" s="24"/>
      <c r="AQ49" s="24" t="s">
        <v>157</v>
      </c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5">
        <v>3780000</v>
      </c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>
        <f>BC49</f>
        <v>3780000</v>
      </c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>
        <v>3780000</v>
      </c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>
        <f t="shared" si="4"/>
        <v>3780000</v>
      </c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>
        <f t="shared" si="5"/>
        <v>0</v>
      </c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>
        <f t="shared" si="6"/>
        <v>0</v>
      </c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17"/>
      <c r="FL49" s="17"/>
      <c r="FM49" s="17"/>
      <c r="FN49" s="17"/>
    </row>
    <row r="50" spans="1:170" ht="26.25" customHeight="1">
      <c r="A50" s="29" t="s">
        <v>145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4"/>
      <c r="AL50" s="24"/>
      <c r="AM50" s="24"/>
      <c r="AN50" s="24"/>
      <c r="AO50" s="24"/>
      <c r="AP50" s="24"/>
      <c r="AQ50" s="24" t="s">
        <v>158</v>
      </c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5">
        <f>BU50</f>
        <v>526655</v>
      </c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>
        <v>526655</v>
      </c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>
        <v>524773.98</v>
      </c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>
        <f t="shared" si="4"/>
        <v>524773.98</v>
      </c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>
        <f t="shared" si="5"/>
        <v>1881.0200000000186</v>
      </c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>
        <f t="shared" si="6"/>
        <v>1881.0200000000186</v>
      </c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17"/>
      <c r="FL50" s="17"/>
      <c r="FM50" s="17"/>
      <c r="FN50" s="17"/>
    </row>
    <row r="51" spans="1:170" ht="27" customHeight="1">
      <c r="A51" s="29" t="s">
        <v>145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4"/>
      <c r="AL51" s="24"/>
      <c r="AM51" s="24"/>
      <c r="AN51" s="24"/>
      <c r="AO51" s="24"/>
      <c r="AP51" s="24"/>
      <c r="AQ51" s="24" t="s">
        <v>159</v>
      </c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5">
        <v>50000</v>
      </c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>
        <v>50000</v>
      </c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>
        <f t="shared" si="4"/>
        <v>0</v>
      </c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>
        <f t="shared" si="5"/>
        <v>50000</v>
      </c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>
        <f t="shared" si="6"/>
        <v>50000</v>
      </c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17"/>
      <c r="FL51" s="17"/>
      <c r="FM51" s="17"/>
      <c r="FN51" s="17"/>
    </row>
    <row r="52" spans="1:170" ht="29.25" customHeight="1">
      <c r="A52" s="29" t="s">
        <v>145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4"/>
      <c r="AL52" s="24"/>
      <c r="AM52" s="24"/>
      <c r="AN52" s="24"/>
      <c r="AO52" s="24"/>
      <c r="AP52" s="24"/>
      <c r="AQ52" s="24" t="s">
        <v>146</v>
      </c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5">
        <v>9687606.88</v>
      </c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>
        <f>BC52</f>
        <v>9687606.88</v>
      </c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>
        <v>9645695.8</v>
      </c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>
        <f t="shared" si="4"/>
        <v>9645695.8</v>
      </c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>
        <f t="shared" si="5"/>
        <v>41911.080000000075</v>
      </c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>
        <f t="shared" si="6"/>
        <v>41911.080000000075</v>
      </c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17"/>
      <c r="FL52" s="17"/>
      <c r="FM52" s="17"/>
      <c r="FN52" s="17"/>
    </row>
    <row r="53" spans="1:170" ht="27.75" customHeight="1">
      <c r="A53" s="29" t="s">
        <v>145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4"/>
      <c r="AL53" s="24"/>
      <c r="AM53" s="24"/>
      <c r="AN53" s="24"/>
      <c r="AO53" s="24"/>
      <c r="AP53" s="24"/>
      <c r="AQ53" s="24" t="s">
        <v>160</v>
      </c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5">
        <v>1200000</v>
      </c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>
        <v>1200000</v>
      </c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>
        <v>1200000</v>
      </c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>
        <f t="shared" si="4"/>
        <v>1200000</v>
      </c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>
        <f t="shared" si="5"/>
        <v>0</v>
      </c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>
        <f t="shared" si="6"/>
        <v>0</v>
      </c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17"/>
      <c r="FL53" s="17"/>
      <c r="FM53" s="17"/>
      <c r="FN53" s="17"/>
    </row>
    <row r="54" spans="1:170" ht="25.5" customHeight="1">
      <c r="A54" s="29" t="s">
        <v>145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4"/>
      <c r="AL54" s="24"/>
      <c r="AM54" s="24"/>
      <c r="AN54" s="24"/>
      <c r="AO54" s="24"/>
      <c r="AP54" s="24"/>
      <c r="AQ54" s="24" t="s">
        <v>161</v>
      </c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5">
        <v>975000</v>
      </c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>
        <f>BC54</f>
        <v>975000</v>
      </c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>
        <v>974997</v>
      </c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>
        <f t="shared" si="4"/>
        <v>974997</v>
      </c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>
        <f t="shared" si="5"/>
        <v>3</v>
      </c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>
        <f t="shared" si="6"/>
        <v>3</v>
      </c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17"/>
      <c r="FL54" s="17"/>
      <c r="FM54" s="17"/>
      <c r="FN54" s="17"/>
    </row>
    <row r="55" spans="1:170" ht="15.75" customHeight="1">
      <c r="A55" s="27" t="s">
        <v>162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4"/>
      <c r="AL55" s="24"/>
      <c r="AM55" s="24"/>
      <c r="AN55" s="24"/>
      <c r="AO55" s="24"/>
      <c r="AP55" s="24"/>
      <c r="AQ55" s="24" t="s">
        <v>163</v>
      </c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5">
        <f>BU55</f>
        <v>5143130</v>
      </c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>
        <v>5143130</v>
      </c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>
        <v>4663388.58</v>
      </c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>
        <f t="shared" si="4"/>
        <v>4663388.58</v>
      </c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>
        <f t="shared" si="5"/>
        <v>479741.4199999999</v>
      </c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>
        <f t="shared" si="6"/>
        <v>479741.4199999999</v>
      </c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17"/>
      <c r="FL55" s="17"/>
      <c r="FM55" s="17"/>
      <c r="FN55" s="17"/>
    </row>
    <row r="56" spans="1:170" ht="22.5" customHeight="1">
      <c r="A56" s="29" t="s">
        <v>145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4"/>
      <c r="AL56" s="24"/>
      <c r="AM56" s="24"/>
      <c r="AN56" s="24"/>
      <c r="AO56" s="24"/>
      <c r="AP56" s="24"/>
      <c r="AQ56" s="24" t="s">
        <v>216</v>
      </c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5">
        <v>27891052.59</v>
      </c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>
        <f>BC56</f>
        <v>27891052.59</v>
      </c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>
        <v>27891052.59</v>
      </c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>
        <f aca="true" t="shared" si="7" ref="DX56:DX61">CH56</f>
        <v>27891052.59</v>
      </c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>
        <f aca="true" t="shared" si="8" ref="EK56:EK61">BC56-CH56</f>
        <v>0</v>
      </c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>
        <f aca="true" t="shared" si="9" ref="EX56:EX61">BU56-DX56</f>
        <v>0</v>
      </c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17"/>
      <c r="FL56" s="17"/>
      <c r="FM56" s="17"/>
      <c r="FN56" s="17"/>
    </row>
    <row r="57" spans="1:170" ht="22.5" customHeight="1">
      <c r="A57" s="29" t="s">
        <v>145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4"/>
      <c r="AL57" s="24"/>
      <c r="AM57" s="24"/>
      <c r="AN57" s="24"/>
      <c r="AO57" s="24"/>
      <c r="AP57" s="24"/>
      <c r="AQ57" s="24" t="s">
        <v>232</v>
      </c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5">
        <v>337777.1</v>
      </c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>
        <f>BC57</f>
        <v>337777.1</v>
      </c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>
        <v>337777.1</v>
      </c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>
        <f t="shared" si="7"/>
        <v>337777.1</v>
      </c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>
        <f t="shared" si="8"/>
        <v>0</v>
      </c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>
        <f t="shared" si="9"/>
        <v>0</v>
      </c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17"/>
      <c r="FL57" s="17"/>
      <c r="FM57" s="17"/>
      <c r="FN57" s="17"/>
    </row>
    <row r="58" spans="1:170" ht="22.5" customHeight="1" hidden="1">
      <c r="A58" s="29" t="s">
        <v>145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4"/>
      <c r="AL58" s="24"/>
      <c r="AM58" s="24"/>
      <c r="AN58" s="24"/>
      <c r="AO58" s="24"/>
      <c r="AP58" s="24"/>
      <c r="AQ58" s="24" t="s">
        <v>217</v>
      </c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5">
        <v>0</v>
      </c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>
        <f>BC58</f>
        <v>0</v>
      </c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>
        <f t="shared" si="7"/>
        <v>0</v>
      </c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>
        <f t="shared" si="8"/>
        <v>0</v>
      </c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>
        <f t="shared" si="9"/>
        <v>0</v>
      </c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17"/>
      <c r="FL58" s="17"/>
      <c r="FM58" s="17"/>
      <c r="FN58" s="17"/>
    </row>
    <row r="59" spans="1:170" ht="26.25" customHeight="1">
      <c r="A59" s="29" t="s">
        <v>145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4"/>
      <c r="AL59" s="24"/>
      <c r="AM59" s="24"/>
      <c r="AN59" s="24"/>
      <c r="AO59" s="24"/>
      <c r="AP59" s="24"/>
      <c r="AQ59" s="24" t="s">
        <v>167</v>
      </c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5">
        <v>1970000</v>
      </c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>
        <v>1970000</v>
      </c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>
        <v>1855000</v>
      </c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>
        <f t="shared" si="7"/>
        <v>1855000</v>
      </c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>
        <f t="shared" si="8"/>
        <v>115000</v>
      </c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>
        <f t="shared" si="9"/>
        <v>115000</v>
      </c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17"/>
      <c r="FL59" s="17"/>
      <c r="FM59" s="17"/>
      <c r="FN59" s="17"/>
    </row>
    <row r="60" spans="1:170" ht="26.25" customHeight="1">
      <c r="A60" s="29" t="s">
        <v>145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4"/>
      <c r="AL60" s="24"/>
      <c r="AM60" s="24"/>
      <c r="AN60" s="24"/>
      <c r="AO60" s="24"/>
      <c r="AP60" s="24"/>
      <c r="AQ60" s="24" t="s">
        <v>201</v>
      </c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5">
        <v>2300000</v>
      </c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>
        <f>BC60</f>
        <v>2300000</v>
      </c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>
        <f t="shared" si="7"/>
        <v>0</v>
      </c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>
        <f t="shared" si="8"/>
        <v>2300000</v>
      </c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>
        <f t="shared" si="9"/>
        <v>2300000</v>
      </c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17"/>
      <c r="FL60" s="17"/>
      <c r="FM60" s="17"/>
      <c r="FN60" s="17"/>
    </row>
    <row r="61" spans="1:170" ht="26.25" customHeight="1">
      <c r="A61" s="29" t="s">
        <v>145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4"/>
      <c r="AL61" s="24"/>
      <c r="AM61" s="24"/>
      <c r="AN61" s="24"/>
      <c r="AO61" s="24"/>
      <c r="AP61" s="24"/>
      <c r="AQ61" s="24" t="s">
        <v>202</v>
      </c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5">
        <v>23372217.1</v>
      </c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>
        <f>BC61</f>
        <v>23372217.1</v>
      </c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>
        <v>16253477.7</v>
      </c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>
        <f t="shared" si="7"/>
        <v>16253477.7</v>
      </c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>
        <f t="shared" si="8"/>
        <v>7118739.400000002</v>
      </c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>
        <f t="shared" si="9"/>
        <v>7118739.400000002</v>
      </c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17"/>
      <c r="FL61" s="17"/>
      <c r="FM61" s="17"/>
      <c r="FN61" s="17"/>
    </row>
    <row r="62" spans="1:170" ht="22.5" customHeight="1">
      <c r="A62" s="29" t="s">
        <v>145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4"/>
      <c r="AL62" s="24"/>
      <c r="AM62" s="24"/>
      <c r="AN62" s="24"/>
      <c r="AO62" s="24"/>
      <c r="AP62" s="24"/>
      <c r="AQ62" s="24" t="s">
        <v>164</v>
      </c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5">
        <v>7268266.33</v>
      </c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>
        <f>BC62</f>
        <v>7268266.33</v>
      </c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>
        <v>7268266.33</v>
      </c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>
        <f aca="true" t="shared" si="10" ref="DX62:DX75">CH62</f>
        <v>7268266.33</v>
      </c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>
        <f aca="true" t="shared" si="11" ref="EK62:EK75">BC62-CH62</f>
        <v>0</v>
      </c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>
        <f aca="true" t="shared" si="12" ref="EX62:EX75">BU62-DX62</f>
        <v>0</v>
      </c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17"/>
      <c r="FL62" s="17"/>
      <c r="FM62" s="17"/>
      <c r="FN62" s="17"/>
    </row>
    <row r="63" spans="1:170" ht="15.75" customHeight="1">
      <c r="A63" s="27" t="s">
        <v>165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4"/>
      <c r="AL63" s="24"/>
      <c r="AM63" s="24"/>
      <c r="AN63" s="24"/>
      <c r="AO63" s="24"/>
      <c r="AP63" s="24"/>
      <c r="AQ63" s="24" t="s">
        <v>166</v>
      </c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5">
        <f>BU63</f>
        <v>636000</v>
      </c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>
        <v>636000</v>
      </c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>
        <v>636000</v>
      </c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>
        <f t="shared" si="10"/>
        <v>636000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>
        <f t="shared" si="11"/>
        <v>0</v>
      </c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>
        <f t="shared" si="12"/>
        <v>0</v>
      </c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17"/>
      <c r="FL63" s="17"/>
      <c r="FM63" s="17"/>
      <c r="FN63" s="17"/>
    </row>
    <row r="64" spans="1:170" ht="18.75" customHeight="1">
      <c r="A64" s="29" t="s">
        <v>220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4"/>
      <c r="AL64" s="24"/>
      <c r="AM64" s="24"/>
      <c r="AN64" s="24"/>
      <c r="AO64" s="24"/>
      <c r="AP64" s="24"/>
      <c r="AQ64" s="24" t="s">
        <v>218</v>
      </c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5">
        <v>186508</v>
      </c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>
        <f>BC64</f>
        <v>186508</v>
      </c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>
        <v>186507</v>
      </c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>
        <f t="shared" si="10"/>
        <v>186507</v>
      </c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>
        <f t="shared" si="11"/>
        <v>1</v>
      </c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>
        <f t="shared" si="12"/>
        <v>1</v>
      </c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17"/>
      <c r="FL64" s="17"/>
      <c r="FM64" s="17"/>
      <c r="FN64" s="17"/>
    </row>
    <row r="65" spans="1:170" ht="42" customHeight="1">
      <c r="A65" s="27" t="s">
        <v>148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4"/>
      <c r="AL65" s="24"/>
      <c r="AM65" s="24"/>
      <c r="AN65" s="24"/>
      <c r="AO65" s="24"/>
      <c r="AP65" s="24"/>
      <c r="AQ65" s="24" t="s">
        <v>219</v>
      </c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5">
        <v>56326.14</v>
      </c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>
        <f>BC65</f>
        <v>56326.14</v>
      </c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>
        <v>56325.15</v>
      </c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>
        <f t="shared" si="10"/>
        <v>56325.15</v>
      </c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>
        <f t="shared" si="11"/>
        <v>0.9899999999979627</v>
      </c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>
        <f t="shared" si="12"/>
        <v>0.9899999999979627</v>
      </c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17"/>
      <c r="FL65" s="17"/>
      <c r="FM65" s="17"/>
      <c r="FN65" s="17"/>
    </row>
    <row r="66" spans="1:170" ht="23.25" customHeight="1">
      <c r="A66" s="29" t="s">
        <v>145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4"/>
      <c r="AL66" s="24"/>
      <c r="AM66" s="24"/>
      <c r="AN66" s="24"/>
      <c r="AO66" s="24"/>
      <c r="AP66" s="24"/>
      <c r="AQ66" s="24" t="s">
        <v>221</v>
      </c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5">
        <v>71604.86</v>
      </c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>
        <f>BC66</f>
        <v>71604.86</v>
      </c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>
        <v>71603.28</v>
      </c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>
        <f t="shared" si="10"/>
        <v>71603.28</v>
      </c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>
        <f t="shared" si="11"/>
        <v>1.5800000000017462</v>
      </c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>
        <f t="shared" si="12"/>
        <v>1.5800000000017462</v>
      </c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17"/>
      <c r="FL66" s="17"/>
      <c r="FM66" s="17"/>
      <c r="FN66" s="17"/>
    </row>
    <row r="67" spans="1:170" ht="16.5" customHeight="1">
      <c r="A67" s="29" t="s">
        <v>233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4"/>
      <c r="AL67" s="24"/>
      <c r="AM67" s="24"/>
      <c r="AN67" s="24"/>
      <c r="AO67" s="24"/>
      <c r="AP67" s="24"/>
      <c r="AQ67" s="24" t="s">
        <v>234</v>
      </c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5">
        <v>40000</v>
      </c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>
        <f>BC67</f>
        <v>40000</v>
      </c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>
        <v>40000</v>
      </c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>
        <f t="shared" si="10"/>
        <v>40000</v>
      </c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>
        <f t="shared" si="11"/>
        <v>0</v>
      </c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>
        <f t="shared" si="12"/>
        <v>0</v>
      </c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17"/>
      <c r="FL67" s="17"/>
      <c r="FM67" s="17"/>
      <c r="FN67" s="17"/>
    </row>
    <row r="68" spans="1:170" ht="25.5" customHeight="1">
      <c r="A68" s="29" t="s">
        <v>145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4"/>
      <c r="AL68" s="24"/>
      <c r="AM68" s="24"/>
      <c r="AN68" s="24"/>
      <c r="AO68" s="24"/>
      <c r="AP68" s="24"/>
      <c r="AQ68" s="24" t="s">
        <v>168</v>
      </c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5">
        <v>56477.76</v>
      </c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>
        <f>BC68</f>
        <v>56477.76</v>
      </c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>
        <v>56477.76</v>
      </c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>
        <f t="shared" si="10"/>
        <v>56477.76</v>
      </c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>
        <f t="shared" si="11"/>
        <v>0</v>
      </c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>
        <f t="shared" si="12"/>
        <v>0</v>
      </c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17"/>
      <c r="FL68" s="17"/>
      <c r="FM68" s="17"/>
      <c r="FN68" s="17"/>
    </row>
    <row r="69" spans="1:170" ht="15.75" customHeight="1">
      <c r="A69" s="27" t="s">
        <v>165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4"/>
      <c r="AL69" s="24"/>
      <c r="AM69" s="24"/>
      <c r="AN69" s="24"/>
      <c r="AO69" s="24"/>
      <c r="AP69" s="24"/>
      <c r="AQ69" s="24" t="s">
        <v>169</v>
      </c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5">
        <v>10798770</v>
      </c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>
        <v>10798770</v>
      </c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>
        <v>10798770</v>
      </c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>
        <f t="shared" si="10"/>
        <v>10798770</v>
      </c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>
        <f t="shared" si="11"/>
        <v>0</v>
      </c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>
        <f t="shared" si="12"/>
        <v>0</v>
      </c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17"/>
      <c r="FL69" s="17"/>
      <c r="FM69" s="17"/>
      <c r="FN69" s="17"/>
    </row>
    <row r="70" spans="1:170" ht="19.5" customHeight="1">
      <c r="A70" s="27" t="s">
        <v>170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4"/>
      <c r="AL70" s="24"/>
      <c r="AM70" s="24"/>
      <c r="AN70" s="24"/>
      <c r="AO70" s="24"/>
      <c r="AP70" s="24"/>
      <c r="AQ70" s="24" t="s">
        <v>171</v>
      </c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5">
        <v>350420.36</v>
      </c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>
        <v>350420.36</v>
      </c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>
        <v>342300.08</v>
      </c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>
        <f t="shared" si="10"/>
        <v>342300.08</v>
      </c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>
        <f t="shared" si="11"/>
        <v>8120.27999999997</v>
      </c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>
        <f t="shared" si="12"/>
        <v>8120.27999999997</v>
      </c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17"/>
      <c r="FL70" s="17"/>
      <c r="FM70" s="17"/>
      <c r="FN70" s="17"/>
    </row>
    <row r="71" spans="1:170" ht="29.25" customHeight="1">
      <c r="A71" s="27" t="s">
        <v>137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4"/>
      <c r="AL71" s="24"/>
      <c r="AM71" s="24"/>
      <c r="AN71" s="24"/>
      <c r="AO71" s="24"/>
      <c r="AP71" s="24"/>
      <c r="AQ71" s="24" t="s">
        <v>189</v>
      </c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5">
        <v>120000</v>
      </c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>
        <f>BC71</f>
        <v>120000</v>
      </c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>
        <v>120000</v>
      </c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>
        <f t="shared" si="10"/>
        <v>120000</v>
      </c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>
        <f t="shared" si="11"/>
        <v>0</v>
      </c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>
        <f t="shared" si="12"/>
        <v>0</v>
      </c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17"/>
      <c r="FL71" s="17"/>
      <c r="FM71" s="17"/>
      <c r="FN71" s="17"/>
    </row>
    <row r="72" spans="1:170" ht="29.25" customHeight="1">
      <c r="A72" s="27" t="s">
        <v>137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4"/>
      <c r="AL72" s="24"/>
      <c r="AM72" s="24"/>
      <c r="AN72" s="24"/>
      <c r="AO72" s="24"/>
      <c r="AP72" s="24"/>
      <c r="AQ72" s="24" t="s">
        <v>222</v>
      </c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5">
        <v>40000</v>
      </c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>
        <f>BC72</f>
        <v>40000</v>
      </c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>
        <v>40000</v>
      </c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>
        <f t="shared" si="10"/>
        <v>40000</v>
      </c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>
        <f t="shared" si="11"/>
        <v>0</v>
      </c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>
        <f t="shared" si="12"/>
        <v>0</v>
      </c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17"/>
      <c r="FL72" s="17"/>
      <c r="FM72" s="17"/>
      <c r="FN72" s="17"/>
    </row>
    <row r="73" spans="1:170" ht="29.25" customHeight="1">
      <c r="A73" s="27" t="s">
        <v>137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4"/>
      <c r="AL73" s="24"/>
      <c r="AM73" s="24"/>
      <c r="AN73" s="24"/>
      <c r="AO73" s="24"/>
      <c r="AP73" s="24"/>
      <c r="AQ73" s="24" t="s">
        <v>223</v>
      </c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5">
        <v>20000</v>
      </c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>
        <v>20000</v>
      </c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>
        <v>20000</v>
      </c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>
        <f t="shared" si="10"/>
        <v>20000</v>
      </c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>
        <f t="shared" si="11"/>
        <v>0</v>
      </c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>
        <f t="shared" si="12"/>
        <v>0</v>
      </c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17"/>
      <c r="FL73" s="17"/>
      <c r="FM73" s="17"/>
      <c r="FN73" s="17"/>
    </row>
    <row r="74" spans="1:170" ht="15.7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>
        <f t="shared" si="10"/>
        <v>0</v>
      </c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>
        <f t="shared" si="11"/>
        <v>0</v>
      </c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>
        <f t="shared" si="12"/>
        <v>0</v>
      </c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17"/>
      <c r="FL74" s="17"/>
      <c r="FM74" s="17"/>
      <c r="FN74" s="17"/>
    </row>
    <row r="75" spans="1:170" ht="15.7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>
        <f t="shared" si="10"/>
        <v>0</v>
      </c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>
        <f t="shared" si="11"/>
        <v>0</v>
      </c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>
        <f t="shared" si="12"/>
        <v>0</v>
      </c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17"/>
      <c r="FL75" s="17"/>
      <c r="FM75" s="17"/>
      <c r="FN75" s="17"/>
    </row>
    <row r="76" spans="1:166" ht="24" customHeight="1">
      <c r="A76" s="101" t="s">
        <v>54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2" t="s">
        <v>29</v>
      </c>
      <c r="AL76" s="102"/>
      <c r="AM76" s="102"/>
      <c r="AN76" s="102"/>
      <c r="AO76" s="102"/>
      <c r="AP76" s="102"/>
      <c r="AQ76" s="102" t="s">
        <v>36</v>
      </c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3" t="s">
        <v>36</v>
      </c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0" t="s">
        <v>36</v>
      </c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4">
        <f>'стр.1'!CF21-'стр.2'!CH6</f>
        <v>951834.5099999607</v>
      </c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4">
        <f>CH76</f>
        <v>951834.5099999607</v>
      </c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 t="s">
        <v>36</v>
      </c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0" t="s">
        <v>36</v>
      </c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</row>
    <row r="77" ht="3" customHeight="1"/>
  </sheetData>
  <sheetProtection/>
  <mergeCells count="806">
    <mergeCell ref="EX27:FJ27"/>
    <mergeCell ref="DX32:EJ32"/>
    <mergeCell ref="EX50:FJ50"/>
    <mergeCell ref="EK47:EW47"/>
    <mergeCell ref="EK44:EW44"/>
    <mergeCell ref="EK45:EW45"/>
    <mergeCell ref="EX35:FJ35"/>
    <mergeCell ref="EX42:FJ42"/>
    <mergeCell ref="DX35:EJ35"/>
    <mergeCell ref="EK61:EW61"/>
    <mergeCell ref="EX61:FJ61"/>
    <mergeCell ref="DX60:EJ60"/>
    <mergeCell ref="EX37:FJ37"/>
    <mergeCell ref="DX55:EJ55"/>
    <mergeCell ref="EX55:FJ55"/>
    <mergeCell ref="EX53:FJ53"/>
    <mergeCell ref="DX44:EJ44"/>
    <mergeCell ref="EX57:FJ57"/>
    <mergeCell ref="EX60:FJ60"/>
    <mergeCell ref="DX27:EJ27"/>
    <mergeCell ref="EK27:EW27"/>
    <mergeCell ref="DK40:DW40"/>
    <mergeCell ref="DX40:EJ40"/>
    <mergeCell ref="DX57:EJ57"/>
    <mergeCell ref="DX58:EJ58"/>
    <mergeCell ref="EK40:EW40"/>
    <mergeCell ref="EK38:EW38"/>
    <mergeCell ref="DK39:DW39"/>
    <mergeCell ref="CH61:CW61"/>
    <mergeCell ref="A27:AJ27"/>
    <mergeCell ref="AK27:AP27"/>
    <mergeCell ref="AQ27:BB27"/>
    <mergeCell ref="BC27:BT27"/>
    <mergeCell ref="BU27:CG27"/>
    <mergeCell ref="AQ57:BB57"/>
    <mergeCell ref="DK60:DW60"/>
    <mergeCell ref="DK27:DW27"/>
    <mergeCell ref="EK60:EW60"/>
    <mergeCell ref="BU63:CG63"/>
    <mergeCell ref="A62:AJ62"/>
    <mergeCell ref="A63:AJ63"/>
    <mergeCell ref="A60:AJ60"/>
    <mergeCell ref="AK60:AP60"/>
    <mergeCell ref="AQ60:BB60"/>
    <mergeCell ref="DK61:DW61"/>
    <mergeCell ref="EK62:EW62"/>
    <mergeCell ref="CH60:CW60"/>
    <mergeCell ref="AK67:AP67"/>
    <mergeCell ref="AQ67:BB67"/>
    <mergeCell ref="BC67:BT67"/>
    <mergeCell ref="AK63:AP63"/>
    <mergeCell ref="A66:AJ66"/>
    <mergeCell ref="AQ65:BB65"/>
    <mergeCell ref="AK66:AP66"/>
    <mergeCell ref="AQ66:BB66"/>
    <mergeCell ref="BC66:BT66"/>
    <mergeCell ref="A61:AJ61"/>
    <mergeCell ref="AK62:AP62"/>
    <mergeCell ref="AQ62:BB62"/>
    <mergeCell ref="BC57:BT57"/>
    <mergeCell ref="BU57:CG57"/>
    <mergeCell ref="AQ63:BB63"/>
    <mergeCell ref="BC59:BT59"/>
    <mergeCell ref="BC63:BT63"/>
    <mergeCell ref="BU67:CG67"/>
    <mergeCell ref="CH58:CW58"/>
    <mergeCell ref="BU60:CG60"/>
    <mergeCell ref="BU62:CG62"/>
    <mergeCell ref="AQ61:BB61"/>
    <mergeCell ref="BC61:BT61"/>
    <mergeCell ref="BU61:CG61"/>
    <mergeCell ref="BC62:BT62"/>
    <mergeCell ref="BC58:BT58"/>
    <mergeCell ref="BU66:CG66"/>
    <mergeCell ref="A67:AJ67"/>
    <mergeCell ref="CH67:CW67"/>
    <mergeCell ref="CX67:DJ67"/>
    <mergeCell ref="CX66:DJ66"/>
    <mergeCell ref="CH57:CW57"/>
    <mergeCell ref="BU40:CG40"/>
    <mergeCell ref="CH40:CW40"/>
    <mergeCell ref="CX40:DJ40"/>
    <mergeCell ref="CX59:DJ59"/>
    <mergeCell ref="CX60:DJ60"/>
    <mergeCell ref="EX40:FJ40"/>
    <mergeCell ref="A45:AJ45"/>
    <mergeCell ref="AK45:AP45"/>
    <mergeCell ref="AQ45:BB45"/>
    <mergeCell ref="BC45:BT45"/>
    <mergeCell ref="BU45:CG45"/>
    <mergeCell ref="EX45:FJ45"/>
    <mergeCell ref="EK76:EW76"/>
    <mergeCell ref="CX65:DJ65"/>
    <mergeCell ref="DK65:DW65"/>
    <mergeCell ref="DK66:DW66"/>
    <mergeCell ref="CH53:CW53"/>
    <mergeCell ref="CH55:CW55"/>
    <mergeCell ref="CH63:CW63"/>
    <mergeCell ref="CH62:CW62"/>
    <mergeCell ref="CX54:DJ54"/>
    <mergeCell ref="DK67:DW67"/>
    <mergeCell ref="EX76:FJ76"/>
    <mergeCell ref="A76:AJ76"/>
    <mergeCell ref="AK76:AP76"/>
    <mergeCell ref="AQ76:BB76"/>
    <mergeCell ref="BC76:BT76"/>
    <mergeCell ref="BU76:CG76"/>
    <mergeCell ref="CH76:CW76"/>
    <mergeCell ref="CX76:DJ76"/>
    <mergeCell ref="DK76:DW76"/>
    <mergeCell ref="DX76:EJ76"/>
    <mergeCell ref="CX63:DJ63"/>
    <mergeCell ref="CH65:CW65"/>
    <mergeCell ref="CH64:CW64"/>
    <mergeCell ref="AQ64:BB64"/>
    <mergeCell ref="BC64:BT64"/>
    <mergeCell ref="BU64:CG64"/>
    <mergeCell ref="EK64:EW64"/>
    <mergeCell ref="EX64:FJ64"/>
    <mergeCell ref="BC65:BT65"/>
    <mergeCell ref="CH66:CW66"/>
    <mergeCell ref="A69:AJ69"/>
    <mergeCell ref="AK69:AP69"/>
    <mergeCell ref="AQ69:BB69"/>
    <mergeCell ref="DX67:EJ67"/>
    <mergeCell ref="EK67:EW67"/>
    <mergeCell ref="EX67:FJ67"/>
    <mergeCell ref="EX62:FJ62"/>
    <mergeCell ref="EK63:EW63"/>
    <mergeCell ref="DX62:EJ62"/>
    <mergeCell ref="BC69:BT69"/>
    <mergeCell ref="EX65:FJ65"/>
    <mergeCell ref="CX64:DJ64"/>
    <mergeCell ref="DK64:DW64"/>
    <mergeCell ref="DX64:EJ64"/>
    <mergeCell ref="DX65:EJ65"/>
    <mergeCell ref="EK65:EW65"/>
    <mergeCell ref="CH59:CW59"/>
    <mergeCell ref="BC40:BT40"/>
    <mergeCell ref="AQ54:BB54"/>
    <mergeCell ref="BC54:BT54"/>
    <mergeCell ref="BU54:CG54"/>
    <mergeCell ref="EX63:FJ63"/>
    <mergeCell ref="DK63:DW63"/>
    <mergeCell ref="DX63:EJ63"/>
    <mergeCell ref="CX62:DJ62"/>
    <mergeCell ref="DK62:DW62"/>
    <mergeCell ref="AQ40:BB40"/>
    <mergeCell ref="BU39:CG39"/>
    <mergeCell ref="CH39:CW39"/>
    <mergeCell ref="A38:AJ38"/>
    <mergeCell ref="AK38:AP38"/>
    <mergeCell ref="AQ38:BB38"/>
    <mergeCell ref="BC38:BT38"/>
    <mergeCell ref="BU38:CG38"/>
    <mergeCell ref="CX61:DJ61"/>
    <mergeCell ref="AK61:AP61"/>
    <mergeCell ref="DX61:EJ61"/>
    <mergeCell ref="A37:AJ37"/>
    <mergeCell ref="CH38:CW38"/>
    <mergeCell ref="AK37:AP37"/>
    <mergeCell ref="AQ37:BB37"/>
    <mergeCell ref="DK37:DW37"/>
    <mergeCell ref="A40:AJ40"/>
    <mergeCell ref="AK40:AP40"/>
    <mergeCell ref="A65:AJ65"/>
    <mergeCell ref="AK65:AP65"/>
    <mergeCell ref="BU59:CG59"/>
    <mergeCell ref="A58:AJ58"/>
    <mergeCell ref="AK58:AP58"/>
    <mergeCell ref="AQ58:BB58"/>
    <mergeCell ref="BU65:CG65"/>
    <mergeCell ref="A64:AJ64"/>
    <mergeCell ref="AK64:AP64"/>
    <mergeCell ref="BC60:BT60"/>
    <mergeCell ref="A54:AJ54"/>
    <mergeCell ref="DX54:EJ54"/>
    <mergeCell ref="DK55:DW55"/>
    <mergeCell ref="CX57:DJ57"/>
    <mergeCell ref="DK57:DW57"/>
    <mergeCell ref="CX58:DJ58"/>
    <mergeCell ref="DK58:DW58"/>
    <mergeCell ref="A57:AJ57"/>
    <mergeCell ref="AK57:AP57"/>
    <mergeCell ref="EK59:EW59"/>
    <mergeCell ref="EK58:EW58"/>
    <mergeCell ref="DK59:DW59"/>
    <mergeCell ref="BC56:BT56"/>
    <mergeCell ref="BU56:CG56"/>
    <mergeCell ref="AK59:AP59"/>
    <mergeCell ref="AQ59:BB59"/>
    <mergeCell ref="DX59:EJ59"/>
    <mergeCell ref="CX55:DJ55"/>
    <mergeCell ref="A55:AJ55"/>
    <mergeCell ref="AK55:AP55"/>
    <mergeCell ref="AQ55:BB55"/>
    <mergeCell ref="BC55:BT55"/>
    <mergeCell ref="BU55:CG55"/>
    <mergeCell ref="EK54:EW54"/>
    <mergeCell ref="DK54:DW54"/>
    <mergeCell ref="DX52:EJ52"/>
    <mergeCell ref="EK52:EW52"/>
    <mergeCell ref="EK55:EW55"/>
    <mergeCell ref="EK57:EW57"/>
    <mergeCell ref="AK54:AP54"/>
    <mergeCell ref="CH54:CW54"/>
    <mergeCell ref="CX53:DJ53"/>
    <mergeCell ref="DK53:DW53"/>
    <mergeCell ref="DX53:EJ53"/>
    <mergeCell ref="EX52:FJ52"/>
    <mergeCell ref="EK53:EW53"/>
    <mergeCell ref="EX54:FJ54"/>
    <mergeCell ref="CX52:DJ52"/>
    <mergeCell ref="DK52:DW52"/>
    <mergeCell ref="A53:AJ53"/>
    <mergeCell ref="AK53:AP53"/>
    <mergeCell ref="AQ53:BB53"/>
    <mergeCell ref="BC53:BT53"/>
    <mergeCell ref="BU53:CG53"/>
    <mergeCell ref="A52:AJ52"/>
    <mergeCell ref="AK52:AP52"/>
    <mergeCell ref="AQ52:BB52"/>
    <mergeCell ref="BC52:BT52"/>
    <mergeCell ref="BU52:CG52"/>
    <mergeCell ref="BC51:BT51"/>
    <mergeCell ref="BU51:CG51"/>
    <mergeCell ref="DK51:DW51"/>
    <mergeCell ref="DX51:EJ51"/>
    <mergeCell ref="EK51:EW51"/>
    <mergeCell ref="EX51:FJ51"/>
    <mergeCell ref="DK49:DW49"/>
    <mergeCell ref="DX49:EJ49"/>
    <mergeCell ref="EK49:EW49"/>
    <mergeCell ref="CH49:CW49"/>
    <mergeCell ref="EX49:FJ49"/>
    <mergeCell ref="CX50:DJ50"/>
    <mergeCell ref="DK50:DW50"/>
    <mergeCell ref="DX50:EJ50"/>
    <mergeCell ref="EK50:EW50"/>
    <mergeCell ref="AK44:AP44"/>
    <mergeCell ref="AQ44:BB44"/>
    <mergeCell ref="BC44:BT44"/>
    <mergeCell ref="A42:AJ42"/>
    <mergeCell ref="AK42:AP42"/>
    <mergeCell ref="A50:AJ50"/>
    <mergeCell ref="AK50:AP50"/>
    <mergeCell ref="AQ50:BB50"/>
    <mergeCell ref="BC50:BT50"/>
    <mergeCell ref="A49:AJ49"/>
    <mergeCell ref="CH56:CW56"/>
    <mergeCell ref="CX56:DJ56"/>
    <mergeCell ref="DK56:DW56"/>
    <mergeCell ref="DX56:EJ56"/>
    <mergeCell ref="EK56:EW56"/>
    <mergeCell ref="EK36:EW36"/>
    <mergeCell ref="DX41:EJ41"/>
    <mergeCell ref="CX43:DJ43"/>
    <mergeCell ref="CX44:DJ44"/>
    <mergeCell ref="DK44:DW44"/>
    <mergeCell ref="A35:AJ35"/>
    <mergeCell ref="AK35:AP35"/>
    <mergeCell ref="AQ35:BB35"/>
    <mergeCell ref="BC35:BT35"/>
    <mergeCell ref="BU35:CG35"/>
    <mergeCell ref="CX36:DJ36"/>
    <mergeCell ref="CH35:CW35"/>
    <mergeCell ref="CH36:CW36"/>
    <mergeCell ref="BC36:BT36"/>
    <mergeCell ref="BU36:CG36"/>
    <mergeCell ref="CH34:CW34"/>
    <mergeCell ref="CX34:DJ34"/>
    <mergeCell ref="DK34:DW34"/>
    <mergeCell ref="CH41:CW41"/>
    <mergeCell ref="CX41:DJ41"/>
    <mergeCell ref="DK41:DW41"/>
    <mergeCell ref="CX35:DJ35"/>
    <mergeCell ref="DK35:DW35"/>
    <mergeCell ref="CX37:DJ37"/>
    <mergeCell ref="DK36:DW36"/>
    <mergeCell ref="EK35:EW35"/>
    <mergeCell ref="BU46:CG46"/>
    <mergeCell ref="BC42:BT42"/>
    <mergeCell ref="BU42:CG42"/>
    <mergeCell ref="DK43:DW43"/>
    <mergeCell ref="DX43:EJ43"/>
    <mergeCell ref="EK37:EW37"/>
    <mergeCell ref="CH37:CW37"/>
    <mergeCell ref="DK46:DW46"/>
    <mergeCell ref="CH44:CW44"/>
    <mergeCell ref="EX34:FJ34"/>
    <mergeCell ref="CX33:DJ33"/>
    <mergeCell ref="DK33:DW33"/>
    <mergeCell ref="DX33:EJ33"/>
    <mergeCell ref="EK33:EW33"/>
    <mergeCell ref="EX33:FJ33"/>
    <mergeCell ref="DX34:EJ34"/>
    <mergeCell ref="EK34:EW34"/>
    <mergeCell ref="AQ34:BB34"/>
    <mergeCell ref="BC34:BT34"/>
    <mergeCell ref="BU34:CG34"/>
    <mergeCell ref="A33:AJ33"/>
    <mergeCell ref="AK33:AP33"/>
    <mergeCell ref="AQ33:BB33"/>
    <mergeCell ref="BC33:BT33"/>
    <mergeCell ref="BU33:CG33"/>
    <mergeCell ref="BC31:BT31"/>
    <mergeCell ref="BU31:CG31"/>
    <mergeCell ref="EX32:FJ32"/>
    <mergeCell ref="CX31:DJ31"/>
    <mergeCell ref="DK31:DW31"/>
    <mergeCell ref="DX31:EJ31"/>
    <mergeCell ref="EK31:EW31"/>
    <mergeCell ref="EX31:FJ31"/>
    <mergeCell ref="CX32:DJ32"/>
    <mergeCell ref="DK32:DW32"/>
    <mergeCell ref="A32:AJ32"/>
    <mergeCell ref="AK32:AP32"/>
    <mergeCell ref="AQ32:BB32"/>
    <mergeCell ref="BC32:BT32"/>
    <mergeCell ref="BU32:CG32"/>
    <mergeCell ref="A36:AJ36"/>
    <mergeCell ref="AK36:AP36"/>
    <mergeCell ref="AQ36:BB36"/>
    <mergeCell ref="A34:AJ34"/>
    <mergeCell ref="AK34:AP34"/>
    <mergeCell ref="A31:AJ31"/>
    <mergeCell ref="AK31:AP31"/>
    <mergeCell ref="DX71:EJ71"/>
    <mergeCell ref="A71:AJ71"/>
    <mergeCell ref="AK71:AP71"/>
    <mergeCell ref="AQ71:BB71"/>
    <mergeCell ref="BC71:BT71"/>
    <mergeCell ref="CH31:CW31"/>
    <mergeCell ref="DX36:EJ36"/>
    <mergeCell ref="AQ31:BB31"/>
    <mergeCell ref="EX71:FJ71"/>
    <mergeCell ref="CX68:DJ68"/>
    <mergeCell ref="DK68:DW68"/>
    <mergeCell ref="DX68:EJ68"/>
    <mergeCell ref="AQ30:BB30"/>
    <mergeCell ref="BC30:BT30"/>
    <mergeCell ref="BU30:CG30"/>
    <mergeCell ref="CX30:DJ30"/>
    <mergeCell ref="DK30:DW30"/>
    <mergeCell ref="DX30:EJ30"/>
    <mergeCell ref="BU71:CG71"/>
    <mergeCell ref="CH71:CW71"/>
    <mergeCell ref="CX71:DJ71"/>
    <mergeCell ref="DK71:DW71"/>
    <mergeCell ref="EK69:EW69"/>
    <mergeCell ref="EX69:FJ69"/>
    <mergeCell ref="EK71:EW71"/>
    <mergeCell ref="CH69:CW69"/>
    <mergeCell ref="CX69:DJ69"/>
    <mergeCell ref="DK69:DW69"/>
    <mergeCell ref="CH68:CW68"/>
    <mergeCell ref="DX42:EJ42"/>
    <mergeCell ref="BU69:CG69"/>
    <mergeCell ref="CH42:CW42"/>
    <mergeCell ref="DK45:DW45"/>
    <mergeCell ref="CH45:CW45"/>
    <mergeCell ref="BU58:CG58"/>
    <mergeCell ref="CH46:CW46"/>
    <mergeCell ref="DX69:EJ69"/>
    <mergeCell ref="DK42:DW42"/>
    <mergeCell ref="EX41:FJ41"/>
    <mergeCell ref="EK43:EW43"/>
    <mergeCell ref="EX48:FJ48"/>
    <mergeCell ref="DK48:DW48"/>
    <mergeCell ref="DX48:EJ48"/>
    <mergeCell ref="EK68:EW68"/>
    <mergeCell ref="EX68:FJ68"/>
    <mergeCell ref="EX56:FJ56"/>
    <mergeCell ref="EK41:EW41"/>
    <mergeCell ref="EK42:EW42"/>
    <mergeCell ref="A46:AJ46"/>
    <mergeCell ref="AK46:AP46"/>
    <mergeCell ref="AQ46:BB46"/>
    <mergeCell ref="BU44:CG44"/>
    <mergeCell ref="AQ42:BB42"/>
    <mergeCell ref="CX42:DJ42"/>
    <mergeCell ref="BC43:BT43"/>
    <mergeCell ref="BU43:CG43"/>
    <mergeCell ref="CH43:CW43"/>
    <mergeCell ref="A44:AJ44"/>
    <mergeCell ref="A68:AJ68"/>
    <mergeCell ref="AK68:AP68"/>
    <mergeCell ref="AQ68:BB68"/>
    <mergeCell ref="BC68:BT68"/>
    <mergeCell ref="BU68:CG68"/>
    <mergeCell ref="A41:AJ41"/>
    <mergeCell ref="BU48:CG48"/>
    <mergeCell ref="BU41:CG41"/>
    <mergeCell ref="AK56:AP56"/>
    <mergeCell ref="AQ56:BB56"/>
    <mergeCell ref="CH26:CW26"/>
    <mergeCell ref="CX26:DJ26"/>
    <mergeCell ref="CH29:CW29"/>
    <mergeCell ref="CX29:DJ29"/>
    <mergeCell ref="DK26:DW26"/>
    <mergeCell ref="BU26:CG26"/>
    <mergeCell ref="CX27:DJ27"/>
    <mergeCell ref="CH27:CW27"/>
    <mergeCell ref="CH28:CW28"/>
    <mergeCell ref="BC26:BT26"/>
    <mergeCell ref="AK41:AP41"/>
    <mergeCell ref="AQ41:BB41"/>
    <mergeCell ref="BC41:BT41"/>
    <mergeCell ref="A30:AJ30"/>
    <mergeCell ref="AK30:AP30"/>
    <mergeCell ref="A26:AJ26"/>
    <mergeCell ref="AK26:AP26"/>
    <mergeCell ref="AQ26:BB26"/>
    <mergeCell ref="A29:AJ29"/>
    <mergeCell ref="AK29:AP29"/>
    <mergeCell ref="AQ29:BB29"/>
    <mergeCell ref="BC29:BT29"/>
    <mergeCell ref="BU29:CG29"/>
    <mergeCell ref="BU28:CG28"/>
    <mergeCell ref="A28:AJ28"/>
    <mergeCell ref="AK28:AP28"/>
    <mergeCell ref="DX23:EJ23"/>
    <mergeCell ref="DK23:DW23"/>
    <mergeCell ref="CH23:CW23"/>
    <mergeCell ref="CX23:DJ23"/>
    <mergeCell ref="EK23:EW23"/>
    <mergeCell ref="EX23:FJ23"/>
    <mergeCell ref="CX22:DJ22"/>
    <mergeCell ref="DK22:DW22"/>
    <mergeCell ref="DX22:EJ22"/>
    <mergeCell ref="EK22:EW22"/>
    <mergeCell ref="EX22:FJ22"/>
    <mergeCell ref="A23:AJ23"/>
    <mergeCell ref="AK23:AP23"/>
    <mergeCell ref="AQ23:BB23"/>
    <mergeCell ref="BC23:BT23"/>
    <mergeCell ref="BU23:CG23"/>
    <mergeCell ref="DK21:DW21"/>
    <mergeCell ref="DX21:EJ21"/>
    <mergeCell ref="EK21:EW21"/>
    <mergeCell ref="EX21:FJ21"/>
    <mergeCell ref="A22:AJ22"/>
    <mergeCell ref="AK22:AP22"/>
    <mergeCell ref="AQ22:BB22"/>
    <mergeCell ref="BC22:BT22"/>
    <mergeCell ref="BU22:CG22"/>
    <mergeCell ref="CH22:CW22"/>
    <mergeCell ref="DX20:EJ20"/>
    <mergeCell ref="EK20:EW20"/>
    <mergeCell ref="EX20:FJ20"/>
    <mergeCell ref="A21:AJ21"/>
    <mergeCell ref="AK21:AP21"/>
    <mergeCell ref="AQ21:BB21"/>
    <mergeCell ref="BC21:BT21"/>
    <mergeCell ref="BU21:CG21"/>
    <mergeCell ref="CH21:CW21"/>
    <mergeCell ref="CX21:DJ21"/>
    <mergeCell ref="DX19:EJ19"/>
    <mergeCell ref="EK19:EW19"/>
    <mergeCell ref="EX19:FJ19"/>
    <mergeCell ref="A20:AJ20"/>
    <mergeCell ref="AK20:AP20"/>
    <mergeCell ref="AQ20:BB20"/>
    <mergeCell ref="BC20:BT20"/>
    <mergeCell ref="BU20:CG20"/>
    <mergeCell ref="CH20:CW20"/>
    <mergeCell ref="DK20:DW20"/>
    <mergeCell ref="A19:AJ19"/>
    <mergeCell ref="AK19:AP19"/>
    <mergeCell ref="AQ19:BB19"/>
    <mergeCell ref="BC19:BT19"/>
    <mergeCell ref="BU19:CG19"/>
    <mergeCell ref="CH19:CW19"/>
    <mergeCell ref="A18:AJ18"/>
    <mergeCell ref="AK18:AP18"/>
    <mergeCell ref="AQ18:BB18"/>
    <mergeCell ref="BC18:BT18"/>
    <mergeCell ref="BU18:CG18"/>
    <mergeCell ref="CH18:CW18"/>
    <mergeCell ref="A2:FJ2"/>
    <mergeCell ref="DK75:DW75"/>
    <mergeCell ref="DX75:EJ75"/>
    <mergeCell ref="EK75:EW75"/>
    <mergeCell ref="EX75:FJ75"/>
    <mergeCell ref="A75:AJ75"/>
    <mergeCell ref="AK75:AP75"/>
    <mergeCell ref="AQ75:BB75"/>
    <mergeCell ref="BC75:BT75"/>
    <mergeCell ref="BU75:CG75"/>
    <mergeCell ref="CH75:CW75"/>
    <mergeCell ref="CX75:DJ75"/>
    <mergeCell ref="DK74:DW74"/>
    <mergeCell ref="A74:AJ74"/>
    <mergeCell ref="AK74:AP74"/>
    <mergeCell ref="AQ74:BB74"/>
    <mergeCell ref="BC74:BT74"/>
    <mergeCell ref="BU74:CG74"/>
    <mergeCell ref="CH74:CW74"/>
    <mergeCell ref="CX74:DJ74"/>
    <mergeCell ref="DX74:EJ74"/>
    <mergeCell ref="EK74:EW74"/>
    <mergeCell ref="EX74:FJ74"/>
    <mergeCell ref="DX73:EJ73"/>
    <mergeCell ref="EK73:EW73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DK72:DW72"/>
    <mergeCell ref="A72:AJ72"/>
    <mergeCell ref="AK72:AP72"/>
    <mergeCell ref="AQ72:BB72"/>
    <mergeCell ref="BC72:BT72"/>
    <mergeCell ref="DX72:EJ72"/>
    <mergeCell ref="BU72:CG72"/>
    <mergeCell ref="CH72:CW72"/>
    <mergeCell ref="CX72:DJ72"/>
    <mergeCell ref="EK72:EW72"/>
    <mergeCell ref="EX72:FJ72"/>
    <mergeCell ref="DX26:EJ26"/>
    <mergeCell ref="EK26:EW26"/>
    <mergeCell ref="EX26:FJ26"/>
    <mergeCell ref="EX28:FJ28"/>
    <mergeCell ref="DX29:EJ29"/>
    <mergeCell ref="EK29:EW29"/>
    <mergeCell ref="EX43:FJ43"/>
    <mergeCell ref="EK48:EW48"/>
    <mergeCell ref="CH30:CW30"/>
    <mergeCell ref="CH33:CW33"/>
    <mergeCell ref="CH32:CW32"/>
    <mergeCell ref="EX25:FJ25"/>
    <mergeCell ref="DX28:EJ28"/>
    <mergeCell ref="EK28:EW28"/>
    <mergeCell ref="EX29:FJ29"/>
    <mergeCell ref="EK30:EW30"/>
    <mergeCell ref="EX30:FJ30"/>
    <mergeCell ref="EK32:EW32"/>
    <mergeCell ref="A25:AJ25"/>
    <mergeCell ref="AK25:AP25"/>
    <mergeCell ref="AQ25:BB25"/>
    <mergeCell ref="BC25:BT25"/>
    <mergeCell ref="BU25:CG25"/>
    <mergeCell ref="A24:AJ24"/>
    <mergeCell ref="AK24:AP24"/>
    <mergeCell ref="AQ24:BB24"/>
    <mergeCell ref="BC24:BT24"/>
    <mergeCell ref="BU24:CG24"/>
    <mergeCell ref="A17:AJ17"/>
    <mergeCell ref="AK17:AP17"/>
    <mergeCell ref="AQ17:BB17"/>
    <mergeCell ref="BC17:BT17"/>
    <mergeCell ref="BU17:CG17"/>
    <mergeCell ref="CH17:CW17"/>
    <mergeCell ref="EK16:EW16"/>
    <mergeCell ref="EX16:FJ16"/>
    <mergeCell ref="DK16:DW16"/>
    <mergeCell ref="DK17:DW17"/>
    <mergeCell ref="CX18:DJ18"/>
    <mergeCell ref="EK24:EW24"/>
    <mergeCell ref="EX24:FJ24"/>
    <mergeCell ref="DK18:DW18"/>
    <mergeCell ref="DX24:EJ24"/>
    <mergeCell ref="DX18:EJ18"/>
    <mergeCell ref="AK15:AP15"/>
    <mergeCell ref="AQ15:BB15"/>
    <mergeCell ref="BC15:BT15"/>
    <mergeCell ref="DX15:EJ15"/>
    <mergeCell ref="A16:AJ16"/>
    <mergeCell ref="AK16:AP16"/>
    <mergeCell ref="AQ16:BB16"/>
    <mergeCell ref="BC16:BT16"/>
    <mergeCell ref="BU16:CG16"/>
    <mergeCell ref="CH16:CW16"/>
    <mergeCell ref="DX12:EJ12"/>
    <mergeCell ref="EK12:EW12"/>
    <mergeCell ref="EX12:FJ12"/>
    <mergeCell ref="BU15:CG15"/>
    <mergeCell ref="CH15:CW15"/>
    <mergeCell ref="CX15:DJ15"/>
    <mergeCell ref="BU12:CG12"/>
    <mergeCell ref="CH12:CW12"/>
    <mergeCell ref="DK15:DW15"/>
    <mergeCell ref="CX12:DJ12"/>
    <mergeCell ref="DK12:DW12"/>
    <mergeCell ref="A12:AJ12"/>
    <mergeCell ref="AK12:AP12"/>
    <mergeCell ref="AQ12:BB12"/>
    <mergeCell ref="BC12:BT12"/>
    <mergeCell ref="DK14:DW14"/>
    <mergeCell ref="CH13:CW13"/>
    <mergeCell ref="CX13:DJ13"/>
    <mergeCell ref="A13:AJ13"/>
    <mergeCell ref="AK13:AP13"/>
    <mergeCell ref="BU11:CG11"/>
    <mergeCell ref="CH11:CW11"/>
    <mergeCell ref="CX11:DJ11"/>
    <mergeCell ref="BU10:CG10"/>
    <mergeCell ref="DK11:DW11"/>
    <mergeCell ref="A11:AJ11"/>
    <mergeCell ref="AK11:AP11"/>
    <mergeCell ref="AQ11:BB11"/>
    <mergeCell ref="BC11:BT11"/>
    <mergeCell ref="A10:AJ10"/>
    <mergeCell ref="DX9:EJ9"/>
    <mergeCell ref="EK9:EW9"/>
    <mergeCell ref="EX9:FJ9"/>
    <mergeCell ref="DK10:DW10"/>
    <mergeCell ref="EK11:EW11"/>
    <mergeCell ref="EX11:FJ11"/>
    <mergeCell ref="DX10:EJ10"/>
    <mergeCell ref="EK10:EW10"/>
    <mergeCell ref="EX10:FJ10"/>
    <mergeCell ref="DX11:EJ11"/>
    <mergeCell ref="AK10:AP10"/>
    <mergeCell ref="AQ10:BB10"/>
    <mergeCell ref="BC10:BT10"/>
    <mergeCell ref="DK9:DW9"/>
    <mergeCell ref="A9:AJ9"/>
    <mergeCell ref="CH10:CW10"/>
    <mergeCell ref="CX10:DJ10"/>
    <mergeCell ref="BC9:BT9"/>
    <mergeCell ref="DK8:DW8"/>
    <mergeCell ref="A8:AJ8"/>
    <mergeCell ref="AK8:AP8"/>
    <mergeCell ref="AQ8:BB8"/>
    <mergeCell ref="BC8:BT8"/>
    <mergeCell ref="BU9:CG9"/>
    <mergeCell ref="CH9:CW9"/>
    <mergeCell ref="CX9:DJ9"/>
    <mergeCell ref="AK9:AP9"/>
    <mergeCell ref="AQ9:BB9"/>
    <mergeCell ref="DX8:EJ8"/>
    <mergeCell ref="EK8:EW8"/>
    <mergeCell ref="EX8:FJ8"/>
    <mergeCell ref="DX7:EJ7"/>
    <mergeCell ref="EK7:EW7"/>
    <mergeCell ref="EX7:FJ7"/>
    <mergeCell ref="BU8:CG8"/>
    <mergeCell ref="CH8:CW8"/>
    <mergeCell ref="CX8:DJ8"/>
    <mergeCell ref="BU7:CG7"/>
    <mergeCell ref="CH7:CW7"/>
    <mergeCell ref="CX7:DJ7"/>
    <mergeCell ref="DK7:DW7"/>
    <mergeCell ref="A7:AJ7"/>
    <mergeCell ref="AK7:AP7"/>
    <mergeCell ref="AQ7:BB7"/>
    <mergeCell ref="BC7:BT7"/>
    <mergeCell ref="DK6:DW6"/>
    <mergeCell ref="A6:AJ6"/>
    <mergeCell ref="AK6:AP6"/>
    <mergeCell ref="AQ6:BB6"/>
    <mergeCell ref="BC6:BT6"/>
    <mergeCell ref="DX6:EJ6"/>
    <mergeCell ref="EK6:EW6"/>
    <mergeCell ref="EX6:FJ6"/>
    <mergeCell ref="DX5:EJ5"/>
    <mergeCell ref="EK5:EW5"/>
    <mergeCell ref="EX5:FJ5"/>
    <mergeCell ref="BU6:CG6"/>
    <mergeCell ref="CH6:CW6"/>
    <mergeCell ref="CX6:DJ6"/>
    <mergeCell ref="BU5:CG5"/>
    <mergeCell ref="CH5:CW5"/>
    <mergeCell ref="CX5:DJ5"/>
    <mergeCell ref="DK5:DW5"/>
    <mergeCell ref="A5:AJ5"/>
    <mergeCell ref="AK5:AP5"/>
    <mergeCell ref="AQ5:BB5"/>
    <mergeCell ref="BC5:BT5"/>
    <mergeCell ref="A3:AJ4"/>
    <mergeCell ref="AK3:AP4"/>
    <mergeCell ref="AQ3:BB4"/>
    <mergeCell ref="BC3:BT4"/>
    <mergeCell ref="BU3:CG4"/>
    <mergeCell ref="CH3:EJ3"/>
    <mergeCell ref="EK3:FJ3"/>
    <mergeCell ref="CH4:CW4"/>
    <mergeCell ref="CX4:DJ4"/>
    <mergeCell ref="DK4:DW4"/>
    <mergeCell ref="DX4:EJ4"/>
    <mergeCell ref="EK4:EW4"/>
    <mergeCell ref="EX4:FJ4"/>
    <mergeCell ref="A14:AJ14"/>
    <mergeCell ref="AK14:AP14"/>
    <mergeCell ref="AQ14:BB14"/>
    <mergeCell ref="BC14:BT14"/>
    <mergeCell ref="BU14:CG14"/>
    <mergeCell ref="CH14:CW14"/>
    <mergeCell ref="CH70:CW70"/>
    <mergeCell ref="CX20:DJ20"/>
    <mergeCell ref="A70:AJ70"/>
    <mergeCell ref="AK70:AP70"/>
    <mergeCell ref="AQ70:BB70"/>
    <mergeCell ref="BC70:BT70"/>
    <mergeCell ref="BU70:CG70"/>
    <mergeCell ref="CH25:CW25"/>
    <mergeCell ref="CX25:DJ25"/>
    <mergeCell ref="A39:AJ39"/>
    <mergeCell ref="CX16:DJ16"/>
    <mergeCell ref="CX17:DJ17"/>
    <mergeCell ref="AQ28:BB28"/>
    <mergeCell ref="CX19:DJ19"/>
    <mergeCell ref="AK43:AP43"/>
    <mergeCell ref="AK39:AP39"/>
    <mergeCell ref="AQ39:BB39"/>
    <mergeCell ref="BC39:BT39"/>
    <mergeCell ref="CX39:DJ39"/>
    <mergeCell ref="CH24:CW24"/>
    <mergeCell ref="DK24:DW24"/>
    <mergeCell ref="EK25:EW25"/>
    <mergeCell ref="CX28:DJ28"/>
    <mergeCell ref="EX17:FJ17"/>
    <mergeCell ref="DX25:EJ25"/>
    <mergeCell ref="DK25:DW25"/>
    <mergeCell ref="EK18:EW18"/>
    <mergeCell ref="EX18:FJ18"/>
    <mergeCell ref="EK17:EW17"/>
    <mergeCell ref="DK19:DW19"/>
    <mergeCell ref="AQ13:BB13"/>
    <mergeCell ref="BC13:BT13"/>
    <mergeCell ref="BU13:CG13"/>
    <mergeCell ref="EK15:EW15"/>
    <mergeCell ref="EX15:FJ15"/>
    <mergeCell ref="DK13:DW13"/>
    <mergeCell ref="EK13:EW13"/>
    <mergeCell ref="EX14:FJ14"/>
    <mergeCell ref="BC28:BT28"/>
    <mergeCell ref="A15:AJ15"/>
    <mergeCell ref="EX13:FJ13"/>
    <mergeCell ref="CX70:DJ70"/>
    <mergeCell ref="DK70:DW70"/>
    <mergeCell ref="DX70:EJ70"/>
    <mergeCell ref="EK70:EW70"/>
    <mergeCell ref="EX70:FJ70"/>
    <mergeCell ref="DX13:EJ13"/>
    <mergeCell ref="DX17:EJ17"/>
    <mergeCell ref="DX16:EJ16"/>
    <mergeCell ref="CX14:DJ14"/>
    <mergeCell ref="EK14:EW14"/>
    <mergeCell ref="DX38:EJ38"/>
    <mergeCell ref="DX37:EJ37"/>
    <mergeCell ref="CX38:DJ38"/>
    <mergeCell ref="DX14:EJ14"/>
    <mergeCell ref="DK28:DW28"/>
    <mergeCell ref="DK29:DW29"/>
    <mergeCell ref="CX24:DJ24"/>
    <mergeCell ref="EX46:FJ46"/>
    <mergeCell ref="EX44:FJ44"/>
    <mergeCell ref="DX46:EJ46"/>
    <mergeCell ref="EK46:EW46"/>
    <mergeCell ref="CX45:DJ45"/>
    <mergeCell ref="CX46:DJ46"/>
    <mergeCell ref="DX45:EJ45"/>
    <mergeCell ref="CH48:CW48"/>
    <mergeCell ref="CH51:CW51"/>
    <mergeCell ref="CH50:CW50"/>
    <mergeCell ref="CX48:DJ48"/>
    <mergeCell ref="CH52:CW52"/>
    <mergeCell ref="CX51:DJ51"/>
    <mergeCell ref="CX49:DJ49"/>
    <mergeCell ref="BC48:BT48"/>
    <mergeCell ref="BU49:CG49"/>
    <mergeCell ref="A56:AJ56"/>
    <mergeCell ref="BU50:CG50"/>
    <mergeCell ref="AK49:AP49"/>
    <mergeCell ref="AQ49:BB49"/>
    <mergeCell ref="BC49:BT49"/>
    <mergeCell ref="A51:AJ51"/>
    <mergeCell ref="AK51:AP51"/>
    <mergeCell ref="AQ51:BB51"/>
    <mergeCell ref="BC37:BT37"/>
    <mergeCell ref="BU37:CG37"/>
    <mergeCell ref="A43:AJ43"/>
    <mergeCell ref="AQ43:BB43"/>
    <mergeCell ref="A59:AJ59"/>
    <mergeCell ref="DK38:DW38"/>
    <mergeCell ref="BC46:BT46"/>
    <mergeCell ref="A48:AJ48"/>
    <mergeCell ref="AK48:AP48"/>
    <mergeCell ref="AQ48:BB48"/>
    <mergeCell ref="DX47:EJ47"/>
    <mergeCell ref="EX38:FJ38"/>
    <mergeCell ref="DX66:EJ66"/>
    <mergeCell ref="EK66:EW66"/>
    <mergeCell ref="EX66:FJ66"/>
    <mergeCell ref="EX59:FJ59"/>
    <mergeCell ref="EX58:FJ58"/>
    <mergeCell ref="DX39:EJ39"/>
    <mergeCell ref="EX39:FJ39"/>
    <mergeCell ref="EK39:EW39"/>
    <mergeCell ref="EX47:FJ47"/>
    <mergeCell ref="EX36:FJ36"/>
    <mergeCell ref="A47:AJ47"/>
    <mergeCell ref="AK47:AP47"/>
    <mergeCell ref="AQ47:BB47"/>
    <mergeCell ref="BC47:BT47"/>
    <mergeCell ref="BU47:CG47"/>
    <mergeCell ref="CH47:CW47"/>
    <mergeCell ref="CX47:DJ47"/>
    <mergeCell ref="DK47:DW4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52"/>
  <sheetViews>
    <sheetView showGridLines="0" tabSelected="1" view="pageBreakPreview" zoomScaleSheetLayoutView="100" zoomScalePageLayoutView="0" workbookViewId="0" topLeftCell="A4">
      <selection activeCell="CW33" sqref="CW33:DM34"/>
    </sheetView>
  </sheetViews>
  <sheetFormatPr defaultColWidth="0.875" defaultRowHeight="12.75"/>
  <cols>
    <col min="1" max="1" width="9.00390625" style="1" customWidth="1"/>
    <col min="2" max="45" width="0.875" style="1" customWidth="1"/>
    <col min="46" max="46" width="0.875" style="1" hidden="1" customWidth="1"/>
    <col min="47" max="47" width="1.12109375" style="1" customWidth="1"/>
    <col min="48" max="62" width="0.875" style="1" customWidth="1"/>
    <col min="63" max="63" width="9.25390625" style="1" customWidth="1"/>
    <col min="64" max="147" width="0.875" style="1" customWidth="1"/>
    <col min="148" max="148" width="2.75390625" style="1" customWidth="1"/>
    <col min="149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52</v>
      </c>
    </row>
    <row r="2" spans="1:166" ht="19.5" customHeight="1">
      <c r="A2" s="48" t="s">
        <v>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</row>
    <row r="3" spans="1:166" ht="11.25" customHeight="1">
      <c r="A3" s="34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43"/>
      <c r="AP3" s="33" t="s">
        <v>14</v>
      </c>
      <c r="AQ3" s="34"/>
      <c r="AR3" s="34"/>
      <c r="AS3" s="34"/>
      <c r="AT3" s="34"/>
      <c r="AU3" s="43"/>
      <c r="AV3" s="33" t="s">
        <v>65</v>
      </c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43"/>
      <c r="BL3" s="33" t="s">
        <v>50</v>
      </c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43"/>
      <c r="CF3" s="40" t="s">
        <v>15</v>
      </c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2"/>
      <c r="ET3" s="33" t="s">
        <v>19</v>
      </c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</row>
    <row r="4" spans="1:166" ht="33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44"/>
      <c r="AP4" s="35"/>
      <c r="AQ4" s="36"/>
      <c r="AR4" s="36"/>
      <c r="AS4" s="36"/>
      <c r="AT4" s="36"/>
      <c r="AU4" s="44"/>
      <c r="AV4" s="35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44"/>
      <c r="BL4" s="35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44"/>
      <c r="CF4" s="41" t="s">
        <v>75</v>
      </c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2"/>
      <c r="CW4" s="40" t="s">
        <v>16</v>
      </c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2"/>
      <c r="DN4" s="40" t="s">
        <v>17</v>
      </c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2"/>
      <c r="EE4" s="40" t="s">
        <v>18</v>
      </c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2"/>
      <c r="ET4" s="35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ht="12" thickBot="1">
      <c r="A5" s="45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6"/>
      <c r="AP5" s="37">
        <v>2</v>
      </c>
      <c r="AQ5" s="38"/>
      <c r="AR5" s="38"/>
      <c r="AS5" s="38"/>
      <c r="AT5" s="38"/>
      <c r="AU5" s="39"/>
      <c r="AV5" s="37">
        <v>3</v>
      </c>
      <c r="AW5" s="38"/>
      <c r="AX5" s="38"/>
      <c r="AY5" s="38"/>
      <c r="AZ5" s="38"/>
      <c r="BA5" s="38"/>
      <c r="BB5" s="38"/>
      <c r="BC5" s="38"/>
      <c r="BD5" s="38"/>
      <c r="BE5" s="127"/>
      <c r="BF5" s="127"/>
      <c r="BG5" s="127"/>
      <c r="BH5" s="127"/>
      <c r="BI5" s="127"/>
      <c r="BJ5" s="127"/>
      <c r="BK5" s="128"/>
      <c r="BL5" s="37">
        <v>4</v>
      </c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9"/>
      <c r="CF5" s="37">
        <v>5</v>
      </c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9"/>
      <c r="CW5" s="37">
        <v>6</v>
      </c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9"/>
      <c r="DN5" s="37">
        <v>7</v>
      </c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9"/>
      <c r="EE5" s="37">
        <v>8</v>
      </c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9"/>
      <c r="ET5" s="37">
        <v>9</v>
      </c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</row>
    <row r="6" spans="1:166" ht="33.75" customHeight="1">
      <c r="A6" s="140" t="s">
        <v>69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1"/>
      <c r="AP6" s="142" t="s">
        <v>30</v>
      </c>
      <c r="AQ6" s="143"/>
      <c r="AR6" s="143"/>
      <c r="AS6" s="143"/>
      <c r="AT6" s="143"/>
      <c r="AU6" s="143"/>
      <c r="AV6" s="144" t="s">
        <v>36</v>
      </c>
      <c r="AW6" s="144"/>
      <c r="AX6" s="144"/>
      <c r="AY6" s="144"/>
      <c r="AZ6" s="144"/>
      <c r="BA6" s="144"/>
      <c r="BB6" s="144"/>
      <c r="BC6" s="144"/>
      <c r="BD6" s="144"/>
      <c r="BE6" s="133"/>
      <c r="BF6" s="131"/>
      <c r="BG6" s="131"/>
      <c r="BH6" s="131"/>
      <c r="BI6" s="131"/>
      <c r="BJ6" s="131"/>
      <c r="BK6" s="132"/>
      <c r="BL6" s="145">
        <v>210127.48</v>
      </c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26">
        <f>CF32</f>
        <v>-951834.5099999607</v>
      </c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6">
        <f>CF6</f>
        <v>-951834.5099999607</v>
      </c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6">
        <f>BL6-EE6</f>
        <v>1161961.9899999606</v>
      </c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54"/>
    </row>
    <row r="7" spans="1:166" ht="15" customHeight="1">
      <c r="A7" s="155" t="s">
        <v>13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6"/>
      <c r="AP7" s="109" t="s">
        <v>31</v>
      </c>
      <c r="AQ7" s="110"/>
      <c r="AR7" s="110"/>
      <c r="AS7" s="110"/>
      <c r="AT7" s="110"/>
      <c r="AU7" s="111"/>
      <c r="AV7" s="115" t="s">
        <v>36</v>
      </c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1"/>
      <c r="BL7" s="148">
        <v>0</v>
      </c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50"/>
      <c r="CF7" s="117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9"/>
      <c r="CW7" s="117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9"/>
      <c r="DN7" s="117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9"/>
      <c r="EE7" s="117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9"/>
      <c r="ET7" s="117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70"/>
    </row>
    <row r="8" spans="1:166" ht="23.25" customHeight="1">
      <c r="A8" s="159" t="s">
        <v>66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60"/>
      <c r="AP8" s="112"/>
      <c r="AQ8" s="113"/>
      <c r="AR8" s="113"/>
      <c r="AS8" s="113"/>
      <c r="AT8" s="113"/>
      <c r="AU8" s="114"/>
      <c r="AV8" s="116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4"/>
      <c r="BL8" s="151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3"/>
      <c r="CF8" s="120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2"/>
      <c r="CW8" s="120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2"/>
      <c r="DN8" s="120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2"/>
      <c r="EE8" s="120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2"/>
      <c r="ET8" s="120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71"/>
    </row>
    <row r="9" spans="1:166" ht="15" customHeight="1">
      <c r="A9" s="146" t="s">
        <v>32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7"/>
      <c r="AP9" s="109"/>
      <c r="AQ9" s="110"/>
      <c r="AR9" s="110"/>
      <c r="AS9" s="110"/>
      <c r="AT9" s="110"/>
      <c r="AU9" s="111"/>
      <c r="AV9" s="115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1"/>
      <c r="BL9" s="117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9"/>
      <c r="CF9" s="117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9"/>
      <c r="CW9" s="117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9"/>
      <c r="DN9" s="117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9"/>
      <c r="EE9" s="117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9"/>
      <c r="ET9" s="117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70"/>
    </row>
    <row r="10" spans="1:166" ht="15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12"/>
      <c r="AQ10" s="113"/>
      <c r="AR10" s="113"/>
      <c r="AS10" s="113"/>
      <c r="AT10" s="113"/>
      <c r="AU10" s="114"/>
      <c r="AV10" s="116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4"/>
      <c r="BL10" s="120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2"/>
      <c r="CW10" s="120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2"/>
      <c r="DN10" s="120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2"/>
      <c r="EE10" s="120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2"/>
      <c r="ET10" s="120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71"/>
    </row>
    <row r="11" spans="1:166" ht="44.25" customHeight="1">
      <c r="A11" s="167" t="s">
        <v>245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57"/>
      <c r="AQ11" s="24"/>
      <c r="AR11" s="24"/>
      <c r="AS11" s="24"/>
      <c r="AT11" s="24"/>
      <c r="AU11" s="24"/>
      <c r="AV11" s="24" t="s">
        <v>246</v>
      </c>
      <c r="AW11" s="24"/>
      <c r="AX11" s="24"/>
      <c r="AY11" s="24"/>
      <c r="AZ11" s="24"/>
      <c r="BA11" s="24"/>
      <c r="BB11" s="24"/>
      <c r="BC11" s="24"/>
      <c r="BD11" s="24"/>
      <c r="BE11" s="90"/>
      <c r="BF11" s="91"/>
      <c r="BG11" s="91"/>
      <c r="BH11" s="91"/>
      <c r="BI11" s="91"/>
      <c r="BJ11" s="91"/>
      <c r="BK11" s="92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69"/>
    </row>
    <row r="12" spans="1:166" ht="44.25" customHeight="1">
      <c r="A12" s="167" t="s">
        <v>247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57"/>
      <c r="AQ12" s="24"/>
      <c r="AR12" s="24"/>
      <c r="AS12" s="24"/>
      <c r="AT12" s="24"/>
      <c r="AU12" s="24"/>
      <c r="AV12" s="24" t="s">
        <v>248</v>
      </c>
      <c r="AW12" s="24"/>
      <c r="AX12" s="24"/>
      <c r="AY12" s="24"/>
      <c r="AZ12" s="24"/>
      <c r="BA12" s="24"/>
      <c r="BB12" s="24"/>
      <c r="BC12" s="24"/>
      <c r="BD12" s="24"/>
      <c r="BE12" s="90"/>
      <c r="BF12" s="91"/>
      <c r="BG12" s="91"/>
      <c r="BH12" s="91"/>
      <c r="BI12" s="91"/>
      <c r="BJ12" s="91"/>
      <c r="BK12" s="92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69"/>
    </row>
    <row r="13" spans="1:166" ht="1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7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90"/>
      <c r="BF13" s="91"/>
      <c r="BG13" s="91"/>
      <c r="BH13" s="91"/>
      <c r="BI13" s="91"/>
      <c r="BJ13" s="91"/>
      <c r="BK13" s="92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69"/>
    </row>
    <row r="14" spans="1:166" ht="15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7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90"/>
      <c r="BF14" s="91"/>
      <c r="BG14" s="91"/>
      <c r="BH14" s="91"/>
      <c r="BI14" s="91"/>
      <c r="BJ14" s="91"/>
      <c r="BK14" s="92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69"/>
    </row>
    <row r="15" spans="1:166" ht="15" customHeight="1">
      <c r="A15" s="161" t="s">
        <v>67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57" t="s">
        <v>33</v>
      </c>
      <c r="AQ15" s="24"/>
      <c r="AR15" s="24"/>
      <c r="AS15" s="24"/>
      <c r="AT15" s="24"/>
      <c r="AU15" s="24"/>
      <c r="AV15" s="24" t="s">
        <v>36</v>
      </c>
      <c r="AW15" s="24"/>
      <c r="AX15" s="24"/>
      <c r="AY15" s="24"/>
      <c r="AZ15" s="24"/>
      <c r="BA15" s="24"/>
      <c r="BB15" s="24"/>
      <c r="BC15" s="24"/>
      <c r="BD15" s="24"/>
      <c r="BE15" s="90"/>
      <c r="BF15" s="91"/>
      <c r="BG15" s="91"/>
      <c r="BH15" s="91"/>
      <c r="BI15" s="91"/>
      <c r="BJ15" s="91"/>
      <c r="BK15" s="92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69"/>
    </row>
    <row r="16" spans="1:166" ht="15" customHeight="1">
      <c r="A16" s="146" t="s">
        <v>32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7"/>
      <c r="AP16" s="109"/>
      <c r="AQ16" s="110"/>
      <c r="AR16" s="110"/>
      <c r="AS16" s="110"/>
      <c r="AT16" s="110"/>
      <c r="AU16" s="111"/>
      <c r="AV16" s="115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1"/>
      <c r="BL16" s="117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9"/>
      <c r="CF16" s="117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9"/>
      <c r="CW16" s="117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9"/>
      <c r="DN16" s="117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9"/>
      <c r="EE16" s="117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9"/>
      <c r="ET16" s="117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70"/>
    </row>
    <row r="17" spans="1:166" ht="1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12"/>
      <c r="AQ17" s="113"/>
      <c r="AR17" s="113"/>
      <c r="AS17" s="113"/>
      <c r="AT17" s="113"/>
      <c r="AU17" s="114"/>
      <c r="AV17" s="116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4"/>
      <c r="BL17" s="120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0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2"/>
      <c r="CW17" s="120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2"/>
      <c r="DN17" s="120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2"/>
      <c r="EE17" s="120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2"/>
      <c r="ET17" s="120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71"/>
    </row>
    <row r="18" spans="1:166" ht="1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7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90"/>
      <c r="BF18" s="91"/>
      <c r="BG18" s="91"/>
      <c r="BH18" s="91"/>
      <c r="BI18" s="91"/>
      <c r="BJ18" s="91"/>
      <c r="BK18" s="92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69"/>
    </row>
    <row r="19" spans="1:166" ht="1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7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90"/>
      <c r="BF19" s="91"/>
      <c r="BG19" s="91"/>
      <c r="BH19" s="91"/>
      <c r="BI19" s="91"/>
      <c r="BJ19" s="91"/>
      <c r="BK19" s="92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69"/>
    </row>
    <row r="20" spans="1:166" ht="15.75" customHeight="1">
      <c r="A20" s="161" t="s">
        <v>35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57" t="s">
        <v>34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90"/>
      <c r="BF20" s="91"/>
      <c r="BG20" s="91"/>
      <c r="BH20" s="91"/>
      <c r="BI20" s="91"/>
      <c r="BJ20" s="91"/>
      <c r="BK20" s="92"/>
      <c r="BL20" s="25">
        <f>-BL21+BL23</f>
        <v>210127.48000004888</v>
      </c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135" t="s">
        <v>36</v>
      </c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69"/>
    </row>
    <row r="21" spans="1:166" ht="15.75" customHeight="1">
      <c r="A21" s="161" t="s">
        <v>77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57" t="s">
        <v>37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90"/>
      <c r="BF21" s="91"/>
      <c r="BG21" s="91"/>
      <c r="BH21" s="91"/>
      <c r="BI21" s="91"/>
      <c r="BJ21" s="91"/>
      <c r="BK21" s="92"/>
      <c r="BL21" s="25">
        <f>'стр.1'!BJ21</f>
        <v>239612651.08999997</v>
      </c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135" t="s">
        <v>36</v>
      </c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 t="s">
        <v>36</v>
      </c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69"/>
    </row>
    <row r="22" spans="1:166" ht="15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57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90"/>
      <c r="BF22" s="91"/>
      <c r="BG22" s="91"/>
      <c r="BH22" s="91"/>
      <c r="BI22" s="91"/>
      <c r="BJ22" s="91"/>
      <c r="BK22" s="92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135" t="s">
        <v>36</v>
      </c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 t="s">
        <v>36</v>
      </c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69"/>
    </row>
    <row r="23" spans="1:166" ht="15.75" customHeight="1">
      <c r="A23" s="161" t="s">
        <v>78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57" t="s">
        <v>38</v>
      </c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90"/>
      <c r="BF23" s="91"/>
      <c r="BG23" s="91"/>
      <c r="BH23" s="91"/>
      <c r="BI23" s="91"/>
      <c r="BJ23" s="91"/>
      <c r="BK23" s="92"/>
      <c r="BL23" s="25">
        <f>'стр.2'!BC6</f>
        <v>239822778.57000002</v>
      </c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135" t="s">
        <v>36</v>
      </c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 t="s">
        <v>36</v>
      </c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69"/>
    </row>
    <row r="24" spans="1:166" ht="15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57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90"/>
      <c r="BF24" s="91"/>
      <c r="BG24" s="91"/>
      <c r="BH24" s="91"/>
      <c r="BI24" s="91"/>
      <c r="BJ24" s="91"/>
      <c r="BK24" s="92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69"/>
    </row>
    <row r="25" spans="1:166" ht="1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57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90"/>
      <c r="BF25" s="91"/>
      <c r="BG25" s="91"/>
      <c r="BH25" s="91"/>
      <c r="BI25" s="91"/>
      <c r="BJ25" s="91"/>
      <c r="BK25" s="92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 t="s">
        <v>36</v>
      </c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 t="s">
        <v>36</v>
      </c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69"/>
    </row>
    <row r="26" spans="1:166" ht="22.5" customHeight="1" thickBot="1">
      <c r="A26" s="26" t="s">
        <v>47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2" t="s">
        <v>39</v>
      </c>
      <c r="AQ26" s="163"/>
      <c r="AR26" s="163"/>
      <c r="AS26" s="163"/>
      <c r="AT26" s="163"/>
      <c r="AU26" s="163"/>
      <c r="AV26" s="163" t="s">
        <v>36</v>
      </c>
      <c r="AW26" s="163"/>
      <c r="AX26" s="163"/>
      <c r="AY26" s="163"/>
      <c r="AZ26" s="163"/>
      <c r="BA26" s="163"/>
      <c r="BB26" s="163"/>
      <c r="BC26" s="163"/>
      <c r="BD26" s="163"/>
      <c r="BE26" s="164"/>
      <c r="BF26" s="165"/>
      <c r="BG26" s="165"/>
      <c r="BH26" s="165"/>
      <c r="BI26" s="165"/>
      <c r="BJ26" s="165"/>
      <c r="BK26" s="166"/>
      <c r="BL26" s="134" t="s">
        <v>36</v>
      </c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 t="s">
        <v>36</v>
      </c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72"/>
    </row>
    <row r="27" spans="1:166" ht="11.2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11" t="s">
        <v>53</v>
      </c>
    </row>
    <row r="28" spans="1:165" ht="3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</row>
    <row r="29" spans="1:166" ht="11.25" customHeight="1">
      <c r="A29" s="34" t="s">
        <v>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43"/>
      <c r="AP29" s="33" t="s">
        <v>14</v>
      </c>
      <c r="AQ29" s="34"/>
      <c r="AR29" s="34"/>
      <c r="AS29" s="34"/>
      <c r="AT29" s="34"/>
      <c r="AU29" s="43"/>
      <c r="AV29" s="33" t="s">
        <v>65</v>
      </c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43"/>
      <c r="BL29" s="33" t="s">
        <v>46</v>
      </c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43"/>
      <c r="CF29" s="40" t="s">
        <v>15</v>
      </c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2"/>
      <c r="ET29" s="33" t="s">
        <v>19</v>
      </c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</row>
    <row r="30" spans="1:166" ht="33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44"/>
      <c r="AP30" s="35"/>
      <c r="AQ30" s="36"/>
      <c r="AR30" s="36"/>
      <c r="AS30" s="36"/>
      <c r="AT30" s="36"/>
      <c r="AU30" s="44"/>
      <c r="AV30" s="35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44"/>
      <c r="BL30" s="35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44"/>
      <c r="CF30" s="41" t="s">
        <v>75</v>
      </c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2"/>
      <c r="CW30" s="40" t="s">
        <v>16</v>
      </c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2"/>
      <c r="DN30" s="40" t="s">
        <v>17</v>
      </c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2"/>
      <c r="EE30" s="40" t="s">
        <v>18</v>
      </c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2"/>
      <c r="ET30" s="35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</row>
    <row r="31" spans="1:166" ht="12" thickBot="1">
      <c r="A31" s="45">
        <v>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37">
        <v>2</v>
      </c>
      <c r="AQ31" s="38"/>
      <c r="AR31" s="38"/>
      <c r="AS31" s="38"/>
      <c r="AT31" s="38"/>
      <c r="AU31" s="39"/>
      <c r="AV31" s="37">
        <v>3</v>
      </c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9"/>
      <c r="BL31" s="37">
        <v>4</v>
      </c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9"/>
      <c r="CF31" s="37">
        <v>5</v>
      </c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9"/>
      <c r="CW31" s="37">
        <v>6</v>
      </c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9"/>
      <c r="DN31" s="37">
        <v>7</v>
      </c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9"/>
      <c r="EE31" s="37">
        <v>8</v>
      </c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9"/>
      <c r="ET31" s="37">
        <v>9</v>
      </c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</row>
    <row r="32" spans="1:166" ht="33" customHeight="1">
      <c r="A32" s="107" t="s">
        <v>71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29"/>
      <c r="AP32" s="130" t="s">
        <v>45</v>
      </c>
      <c r="AQ32" s="131"/>
      <c r="AR32" s="131"/>
      <c r="AS32" s="131"/>
      <c r="AT32" s="131"/>
      <c r="AU32" s="132"/>
      <c r="AV32" s="133" t="s">
        <v>36</v>
      </c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2"/>
      <c r="BL32" s="136" t="s">
        <v>36</v>
      </c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8"/>
      <c r="CF32" s="139">
        <f>CF35+CF33</f>
        <v>-951834.5099999607</v>
      </c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8"/>
      <c r="CW32" s="136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8"/>
      <c r="DN32" s="136" t="s">
        <v>36</v>
      </c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8"/>
      <c r="EE32" s="136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8"/>
      <c r="ET32" s="136" t="s">
        <v>36</v>
      </c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200"/>
    </row>
    <row r="33" spans="1:166" ht="15" customHeight="1">
      <c r="A33" s="146" t="s">
        <v>32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7"/>
      <c r="AP33" s="109" t="s">
        <v>40</v>
      </c>
      <c r="AQ33" s="110"/>
      <c r="AR33" s="110"/>
      <c r="AS33" s="110"/>
      <c r="AT33" s="110"/>
      <c r="AU33" s="111"/>
      <c r="AV33" s="115" t="s">
        <v>36</v>
      </c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1"/>
      <c r="BL33" s="117" t="s">
        <v>36</v>
      </c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9"/>
      <c r="CF33" s="174">
        <f>-'стр.1'!CF21</f>
        <v>-230421470.79</v>
      </c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6"/>
      <c r="CW33" s="117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9"/>
      <c r="DN33" s="117" t="s">
        <v>36</v>
      </c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9"/>
      <c r="EE33" s="117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9"/>
      <c r="ET33" s="117" t="s">
        <v>36</v>
      </c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70"/>
    </row>
    <row r="34" spans="1:166" ht="22.5" customHeight="1">
      <c r="A34" s="107" t="s">
        <v>49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12"/>
      <c r="AQ34" s="113"/>
      <c r="AR34" s="113"/>
      <c r="AS34" s="113"/>
      <c r="AT34" s="113"/>
      <c r="AU34" s="114"/>
      <c r="AV34" s="116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4"/>
      <c r="BL34" s="120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77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9"/>
      <c r="CW34" s="120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2"/>
      <c r="DN34" s="120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2"/>
      <c r="EE34" s="120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2"/>
      <c r="ET34" s="120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71"/>
    </row>
    <row r="35" spans="1:166" ht="24" customHeight="1" thickBot="1">
      <c r="A35" s="184" t="s">
        <v>48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6"/>
      <c r="AP35" s="162" t="s">
        <v>41</v>
      </c>
      <c r="AQ35" s="163"/>
      <c r="AR35" s="163"/>
      <c r="AS35" s="163"/>
      <c r="AT35" s="163"/>
      <c r="AU35" s="163"/>
      <c r="AV35" s="163" t="s">
        <v>36</v>
      </c>
      <c r="AW35" s="163"/>
      <c r="AX35" s="163"/>
      <c r="AY35" s="163"/>
      <c r="AZ35" s="163"/>
      <c r="BA35" s="163"/>
      <c r="BB35" s="163"/>
      <c r="BC35" s="163"/>
      <c r="BD35" s="163"/>
      <c r="BE35" s="164"/>
      <c r="BF35" s="165"/>
      <c r="BG35" s="165"/>
      <c r="BH35" s="165"/>
      <c r="BI35" s="165"/>
      <c r="BJ35" s="165"/>
      <c r="BK35" s="166"/>
      <c r="BL35" s="134" t="s">
        <v>36</v>
      </c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80">
        <f>'стр.2'!CH6</f>
        <v>229469636.28000003</v>
      </c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 t="s">
        <v>36</v>
      </c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 t="s">
        <v>36</v>
      </c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72"/>
    </row>
    <row r="36" spans="1:166" ht="22.5" customHeight="1">
      <c r="A36" s="26" t="s">
        <v>72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81" t="s">
        <v>42</v>
      </c>
      <c r="AQ36" s="144"/>
      <c r="AR36" s="144"/>
      <c r="AS36" s="144"/>
      <c r="AT36" s="144"/>
      <c r="AU36" s="144"/>
      <c r="AV36" s="144" t="s">
        <v>36</v>
      </c>
      <c r="AW36" s="144"/>
      <c r="AX36" s="144"/>
      <c r="AY36" s="144"/>
      <c r="AZ36" s="144"/>
      <c r="BA36" s="144"/>
      <c r="BB36" s="144"/>
      <c r="BC36" s="144"/>
      <c r="BD36" s="144"/>
      <c r="BE36" s="133"/>
      <c r="BF36" s="131"/>
      <c r="BG36" s="131"/>
      <c r="BH36" s="131"/>
      <c r="BI36" s="131"/>
      <c r="BJ36" s="131"/>
      <c r="BK36" s="132"/>
      <c r="BL36" s="173" t="s">
        <v>36</v>
      </c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 t="s">
        <v>36</v>
      </c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 t="s">
        <v>36</v>
      </c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99"/>
    </row>
    <row r="37" spans="1:166" ht="11.25">
      <c r="A37" s="155" t="s">
        <v>13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6"/>
      <c r="AP37" s="109" t="s">
        <v>43</v>
      </c>
      <c r="AQ37" s="110"/>
      <c r="AR37" s="110"/>
      <c r="AS37" s="110"/>
      <c r="AT37" s="110"/>
      <c r="AU37" s="111"/>
      <c r="AV37" s="115" t="s">
        <v>36</v>
      </c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1"/>
      <c r="BL37" s="192" t="s">
        <v>36</v>
      </c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4"/>
      <c r="CF37" s="192" t="s">
        <v>36</v>
      </c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4"/>
      <c r="CW37" s="192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4"/>
      <c r="DN37" s="192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4"/>
      <c r="EE37" s="192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4"/>
      <c r="ET37" s="192" t="s">
        <v>36</v>
      </c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193"/>
      <c r="FI37" s="193"/>
      <c r="FJ37" s="202"/>
    </row>
    <row r="38" spans="1:166" ht="22.5" customHeight="1">
      <c r="A38" s="159" t="s">
        <v>73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60"/>
      <c r="AP38" s="112"/>
      <c r="AQ38" s="113"/>
      <c r="AR38" s="113"/>
      <c r="AS38" s="113"/>
      <c r="AT38" s="113"/>
      <c r="AU38" s="114"/>
      <c r="AV38" s="116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4"/>
      <c r="BL38" s="195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196"/>
      <c r="CF38" s="195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196"/>
      <c r="CW38" s="195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196"/>
      <c r="DN38" s="195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196"/>
      <c r="EE38" s="195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196"/>
      <c r="ET38" s="195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203"/>
    </row>
    <row r="39" spans="1:166" ht="22.5" customHeight="1">
      <c r="A39" s="31" t="s">
        <v>74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3"/>
      <c r="AP39" s="123" t="s">
        <v>44</v>
      </c>
      <c r="AQ39" s="124"/>
      <c r="AR39" s="124"/>
      <c r="AS39" s="124"/>
      <c r="AT39" s="124"/>
      <c r="AU39" s="124"/>
      <c r="AV39" s="124" t="s">
        <v>36</v>
      </c>
      <c r="AW39" s="124"/>
      <c r="AX39" s="124"/>
      <c r="AY39" s="124"/>
      <c r="AZ39" s="124"/>
      <c r="BA39" s="124"/>
      <c r="BB39" s="124"/>
      <c r="BC39" s="124"/>
      <c r="BD39" s="124"/>
      <c r="BE39" s="115"/>
      <c r="BF39" s="110"/>
      <c r="BG39" s="110"/>
      <c r="BH39" s="110"/>
      <c r="BI39" s="110"/>
      <c r="BJ39" s="110"/>
      <c r="BK39" s="111"/>
      <c r="BL39" s="105" t="s">
        <v>36</v>
      </c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 t="s">
        <v>36</v>
      </c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 t="s">
        <v>36</v>
      </c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6"/>
    </row>
    <row r="40" spans="1:166" ht="1.5" customHeight="1" thickBot="1">
      <c r="A40" s="204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6"/>
      <c r="AP40" s="207"/>
      <c r="AQ40" s="208"/>
      <c r="AR40" s="208"/>
      <c r="AS40" s="208"/>
      <c r="AT40" s="208"/>
      <c r="AU40" s="208"/>
      <c r="AV40" s="209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189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89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1"/>
      <c r="CW40" s="189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89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89"/>
      <c r="EF40" s="190"/>
      <c r="EG40" s="190"/>
      <c r="EH40" s="190"/>
      <c r="EI40" s="190"/>
      <c r="EJ40" s="190"/>
      <c r="EK40" s="190"/>
      <c r="EL40" s="190"/>
      <c r="EM40" s="190"/>
      <c r="EN40" s="190"/>
      <c r="EO40" s="190"/>
      <c r="EP40" s="190"/>
      <c r="EQ40" s="190"/>
      <c r="ER40" s="190"/>
      <c r="ES40" s="191"/>
      <c r="ET40" s="189"/>
      <c r="EU40" s="190"/>
      <c r="EV40" s="190"/>
      <c r="EW40" s="190"/>
      <c r="EX40" s="190"/>
      <c r="EY40" s="190"/>
      <c r="EZ40" s="190"/>
      <c r="FA40" s="190"/>
      <c r="FB40" s="190"/>
      <c r="FC40" s="190"/>
      <c r="FD40" s="190"/>
      <c r="FE40" s="190"/>
      <c r="FF40" s="190"/>
      <c r="FG40" s="190"/>
      <c r="FH40" s="190"/>
      <c r="FI40" s="190"/>
      <c r="FJ40" s="201"/>
    </row>
    <row r="44" spans="1:60" ht="11.25">
      <c r="A44" s="1" t="s">
        <v>173</v>
      </c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H44" s="51" t="s">
        <v>175</v>
      </c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</row>
    <row r="45" spans="1:149" ht="11.25">
      <c r="A45" s="1" t="s">
        <v>172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88" t="s">
        <v>6</v>
      </c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H45" s="188" t="s">
        <v>7</v>
      </c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</row>
    <row r="46" spans="1:149" ht="11.25">
      <c r="A46" s="1" t="s">
        <v>174</v>
      </c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3"/>
      <c r="DR46" s="3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7"/>
      <c r="EK46" s="187"/>
      <c r="EL46" s="187"/>
      <c r="EM46" s="187"/>
      <c r="EN46" s="187"/>
      <c r="EO46" s="187"/>
      <c r="EP46" s="187"/>
      <c r="EQ46" s="187"/>
      <c r="ER46" s="187"/>
      <c r="ES46" s="187"/>
    </row>
    <row r="47" spans="107:149" ht="11.25"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3"/>
      <c r="DR47" s="3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</row>
    <row r="48" spans="107:149" ht="11.25"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3"/>
      <c r="DR48" s="3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</row>
    <row r="49" spans="1:60" ht="11.25">
      <c r="A49" s="1" t="s">
        <v>176</v>
      </c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H49" s="51" t="s">
        <v>260</v>
      </c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</row>
    <row r="50" spans="1:166" ht="11.25">
      <c r="A50" s="1" t="s">
        <v>177</v>
      </c>
      <c r="R50" s="188" t="s">
        <v>6</v>
      </c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3"/>
      <c r="AG50" s="3"/>
      <c r="AH50" s="188" t="s">
        <v>7</v>
      </c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</row>
    <row r="51" spans="63:166" ht="11.25"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</row>
    <row r="52" spans="1:166" ht="11.25">
      <c r="A52" s="55" t="s">
        <v>8</v>
      </c>
      <c r="B52" s="55"/>
      <c r="C52" s="113" t="s">
        <v>259</v>
      </c>
      <c r="D52" s="113"/>
      <c r="E52" s="113"/>
      <c r="F52" s="1" t="s">
        <v>8</v>
      </c>
      <c r="I52" s="51" t="s">
        <v>256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5">
        <v>20</v>
      </c>
      <c r="Z52" s="55"/>
      <c r="AA52" s="55"/>
      <c r="AB52" s="55"/>
      <c r="AC52" s="56" t="s">
        <v>257</v>
      </c>
      <c r="AD52" s="56"/>
      <c r="AE52" s="56"/>
      <c r="AF52" s="1" t="s">
        <v>57</v>
      </c>
      <c r="BK52" s="4"/>
      <c r="BL52" s="4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4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4"/>
      <c r="CY52" s="4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4"/>
      <c r="DW52" s="4"/>
      <c r="DX52" s="13"/>
      <c r="DY52" s="13"/>
      <c r="DZ52" s="12"/>
      <c r="EA52" s="12"/>
      <c r="EB52" s="12"/>
      <c r="EC52" s="4"/>
      <c r="ED52" s="4"/>
      <c r="EE52" s="4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13"/>
      <c r="EW52" s="13"/>
      <c r="EX52" s="13"/>
      <c r="EY52" s="13"/>
      <c r="EZ52" s="13"/>
      <c r="FA52" s="9"/>
      <c r="FB52" s="9"/>
      <c r="FC52" s="4"/>
      <c r="FD52" s="4"/>
      <c r="FE52" s="4"/>
      <c r="FF52" s="4"/>
      <c r="FG52" s="4"/>
      <c r="FH52" s="4"/>
      <c r="FI52" s="4"/>
      <c r="FJ52" s="4"/>
    </row>
  </sheetData>
  <sheetProtection/>
  <mergeCells count="286">
    <mergeCell ref="AP25:AU25"/>
    <mergeCell ref="AV25:BK25"/>
    <mergeCell ref="BL25:CE25"/>
    <mergeCell ref="CF25:CV25"/>
    <mergeCell ref="EE19:ES19"/>
    <mergeCell ref="ET19:FJ19"/>
    <mergeCell ref="DN22:ED22"/>
    <mergeCell ref="EE22:ES22"/>
    <mergeCell ref="DN21:ED21"/>
    <mergeCell ref="EE21:ES21"/>
    <mergeCell ref="CF19:CV19"/>
    <mergeCell ref="CW19:DM19"/>
    <mergeCell ref="DN19:ED19"/>
    <mergeCell ref="A22:AO22"/>
    <mergeCell ref="AP22:AU22"/>
    <mergeCell ref="AV22:BK22"/>
    <mergeCell ref="BL22:CE22"/>
    <mergeCell ref="CF22:CV22"/>
    <mergeCell ref="CW22:DM22"/>
    <mergeCell ref="A20:AO20"/>
    <mergeCell ref="A2:FJ2"/>
    <mergeCell ref="ET40:FJ40"/>
    <mergeCell ref="ET37:FJ38"/>
    <mergeCell ref="A40:AO40"/>
    <mergeCell ref="AP40:AU40"/>
    <mergeCell ref="AV40:BK40"/>
    <mergeCell ref="DN13:ED13"/>
    <mergeCell ref="EE13:ES13"/>
    <mergeCell ref="ET13:FJ13"/>
    <mergeCell ref="A19:AO19"/>
    <mergeCell ref="BL40:CE40"/>
    <mergeCell ref="CF40:CV40"/>
    <mergeCell ref="CW40:DM40"/>
    <mergeCell ref="CF37:CV38"/>
    <mergeCell ref="CW37:DM38"/>
    <mergeCell ref="DN37:ED38"/>
    <mergeCell ref="ET33:FJ34"/>
    <mergeCell ref="EE33:ES34"/>
    <mergeCell ref="ET35:FJ35"/>
    <mergeCell ref="ET36:FJ36"/>
    <mergeCell ref="CW33:DM34"/>
    <mergeCell ref="EE31:ES31"/>
    <mergeCell ref="ET32:FJ32"/>
    <mergeCell ref="EE32:ES32"/>
    <mergeCell ref="EE36:ES36"/>
    <mergeCell ref="EE35:ES35"/>
    <mergeCell ref="DN33:ED34"/>
    <mergeCell ref="A29:AO30"/>
    <mergeCell ref="AP29:AU30"/>
    <mergeCell ref="AV29:BK30"/>
    <mergeCell ref="BL29:CE30"/>
    <mergeCell ref="A31:AO31"/>
    <mergeCell ref="ET7:FJ8"/>
    <mergeCell ref="A12:AO12"/>
    <mergeCell ref="AP12:AU12"/>
    <mergeCell ref="AV12:BK12"/>
    <mergeCell ref="BL12:CE12"/>
    <mergeCell ref="DN30:ED30"/>
    <mergeCell ref="EE30:ES30"/>
    <mergeCell ref="A13:AO13"/>
    <mergeCell ref="AP13:AU13"/>
    <mergeCell ref="AV13:BK13"/>
    <mergeCell ref="AP7:AU8"/>
    <mergeCell ref="AV7:BK8"/>
    <mergeCell ref="EE9:ES10"/>
    <mergeCell ref="ET9:FJ10"/>
    <mergeCell ref="DN11:ED11"/>
    <mergeCell ref="A37:AO37"/>
    <mergeCell ref="AP37:AU38"/>
    <mergeCell ref="AV37:BK38"/>
    <mergeCell ref="BL37:CE38"/>
    <mergeCell ref="A38:AO38"/>
    <mergeCell ref="AP20:AU20"/>
    <mergeCell ref="AV20:BK20"/>
    <mergeCell ref="CF12:CV12"/>
    <mergeCell ref="CW12:DM12"/>
    <mergeCell ref="DN12:ED12"/>
    <mergeCell ref="BL13:CE13"/>
    <mergeCell ref="AP19:AU19"/>
    <mergeCell ref="AV19:BK19"/>
    <mergeCell ref="BL19:CE19"/>
    <mergeCell ref="CW20:DM20"/>
    <mergeCell ref="CW7:DM8"/>
    <mergeCell ref="BL15:CE15"/>
    <mergeCell ref="CF13:CV13"/>
    <mergeCell ref="CW13:DM13"/>
    <mergeCell ref="A10:AO10"/>
    <mergeCell ref="A21:AO21"/>
    <mergeCell ref="AP21:AU21"/>
    <mergeCell ref="AV21:BK21"/>
    <mergeCell ref="A17:AO17"/>
    <mergeCell ref="A18:AO18"/>
    <mergeCell ref="N45:AE45"/>
    <mergeCell ref="AH45:BH45"/>
    <mergeCell ref="DC45:DP45"/>
    <mergeCell ref="DS45:ES45"/>
    <mergeCell ref="A15:AO15"/>
    <mergeCell ref="BL18:CE18"/>
    <mergeCell ref="CF15:CV15"/>
    <mergeCell ref="CW15:DM15"/>
    <mergeCell ref="AP18:AU18"/>
    <mergeCell ref="AV18:BK18"/>
    <mergeCell ref="A52:B52"/>
    <mergeCell ref="C52:E52"/>
    <mergeCell ref="I52:X52"/>
    <mergeCell ref="Y52:AB52"/>
    <mergeCell ref="AC52:AE52"/>
    <mergeCell ref="R49:AE49"/>
    <mergeCell ref="AH49:BH49"/>
    <mergeCell ref="DC46:DP46"/>
    <mergeCell ref="R50:AE50"/>
    <mergeCell ref="AH50:BH50"/>
    <mergeCell ref="EE40:ES40"/>
    <mergeCell ref="EE37:ES38"/>
    <mergeCell ref="DN40:ED40"/>
    <mergeCell ref="DS46:ES46"/>
    <mergeCell ref="N44:AE44"/>
    <mergeCell ref="AH44:BH44"/>
    <mergeCell ref="A36:AO36"/>
    <mergeCell ref="AP36:AU36"/>
    <mergeCell ref="AV36:BK36"/>
    <mergeCell ref="AP31:AU31"/>
    <mergeCell ref="AV31:BK31"/>
    <mergeCell ref="A39:AO39"/>
    <mergeCell ref="A35:AO35"/>
    <mergeCell ref="AP35:AU35"/>
    <mergeCell ref="AV35:BK35"/>
    <mergeCell ref="A33:AO33"/>
    <mergeCell ref="ET29:FJ30"/>
    <mergeCell ref="CF30:CV30"/>
    <mergeCell ref="CW30:DM30"/>
    <mergeCell ref="EE20:ES20"/>
    <mergeCell ref="DN20:ED20"/>
    <mergeCell ref="CF29:ES29"/>
    <mergeCell ref="EE24:ES24"/>
    <mergeCell ref="ET24:FJ24"/>
    <mergeCell ref="CW25:DM25"/>
    <mergeCell ref="DN25:ED25"/>
    <mergeCell ref="DN26:ED26"/>
    <mergeCell ref="CW21:DM21"/>
    <mergeCell ref="DN24:ED24"/>
    <mergeCell ref="EE25:ES25"/>
    <mergeCell ref="BL23:CE23"/>
    <mergeCell ref="BL26:CE26"/>
    <mergeCell ref="BL21:CE21"/>
    <mergeCell ref="BL24:CE24"/>
    <mergeCell ref="CF24:CV24"/>
    <mergeCell ref="CW24:DM24"/>
    <mergeCell ref="CF26:CV26"/>
    <mergeCell ref="CW26:DM26"/>
    <mergeCell ref="CF21:CV21"/>
    <mergeCell ref="BL20:CE20"/>
    <mergeCell ref="BL31:CE31"/>
    <mergeCell ref="CF31:CV31"/>
    <mergeCell ref="ET31:FJ31"/>
    <mergeCell ref="BL36:CE36"/>
    <mergeCell ref="CF36:CV36"/>
    <mergeCell ref="CW36:DM36"/>
    <mergeCell ref="DN36:ED36"/>
    <mergeCell ref="CW31:DM31"/>
    <mergeCell ref="DN31:ED31"/>
    <mergeCell ref="CF33:CV34"/>
    <mergeCell ref="BL35:CE35"/>
    <mergeCell ref="CF35:CV35"/>
    <mergeCell ref="EE18:ES18"/>
    <mergeCell ref="EE26:ES26"/>
    <mergeCell ref="CF23:CV23"/>
    <mergeCell ref="CW23:DM23"/>
    <mergeCell ref="DN23:ED23"/>
    <mergeCell ref="EE23:ES23"/>
    <mergeCell ref="CF20:CV20"/>
    <mergeCell ref="CF18:CV18"/>
    <mergeCell ref="CW18:DM18"/>
    <mergeCell ref="DN18:ED18"/>
    <mergeCell ref="ET18:FJ18"/>
    <mergeCell ref="ET26:FJ26"/>
    <mergeCell ref="ET21:FJ21"/>
    <mergeCell ref="ET23:FJ23"/>
    <mergeCell ref="ET20:FJ20"/>
    <mergeCell ref="ET22:FJ22"/>
    <mergeCell ref="ET25:FJ25"/>
    <mergeCell ref="ET15:FJ15"/>
    <mergeCell ref="A16:AO16"/>
    <mergeCell ref="AP16:AU17"/>
    <mergeCell ref="AV16:BK17"/>
    <mergeCell ref="BL16:CE17"/>
    <mergeCell ref="CF16:CV17"/>
    <mergeCell ref="CW16:DM17"/>
    <mergeCell ref="DN16:ED17"/>
    <mergeCell ref="EE16:ES17"/>
    <mergeCell ref="ET16:FJ17"/>
    <mergeCell ref="ET11:FJ11"/>
    <mergeCell ref="CF14:CV14"/>
    <mergeCell ref="CW14:DM14"/>
    <mergeCell ref="DN14:ED14"/>
    <mergeCell ref="EE14:ES14"/>
    <mergeCell ref="ET14:FJ14"/>
    <mergeCell ref="EE11:ES11"/>
    <mergeCell ref="EE12:ES12"/>
    <mergeCell ref="ET12:FJ12"/>
    <mergeCell ref="A11:AO11"/>
    <mergeCell ref="AP11:AU11"/>
    <mergeCell ref="AV11:BK11"/>
    <mergeCell ref="BL11:CE11"/>
    <mergeCell ref="CF11:CV11"/>
    <mergeCell ref="CW11:DM11"/>
    <mergeCell ref="A26:AO26"/>
    <mergeCell ref="AP26:AU26"/>
    <mergeCell ref="AV26:BK26"/>
    <mergeCell ref="AP23:AU23"/>
    <mergeCell ref="AV23:BK23"/>
    <mergeCell ref="A23:AO23"/>
    <mergeCell ref="A24:AO24"/>
    <mergeCell ref="AP24:AU24"/>
    <mergeCell ref="AV24:BK24"/>
    <mergeCell ref="A25:AO25"/>
    <mergeCell ref="AP15:AU15"/>
    <mergeCell ref="AV15:BK15"/>
    <mergeCell ref="A14:AO14"/>
    <mergeCell ref="AP14:AU14"/>
    <mergeCell ref="AV14:BK14"/>
    <mergeCell ref="DN7:ED8"/>
    <mergeCell ref="A8:AO8"/>
    <mergeCell ref="BL9:CE10"/>
    <mergeCell ref="CF9:CV10"/>
    <mergeCell ref="CW9:DM10"/>
    <mergeCell ref="A9:AO9"/>
    <mergeCell ref="AP9:AU10"/>
    <mergeCell ref="AV9:BK10"/>
    <mergeCell ref="BL7:CE8"/>
    <mergeCell ref="ET6:FJ6"/>
    <mergeCell ref="EE7:ES8"/>
    <mergeCell ref="A7:AO7"/>
    <mergeCell ref="CF6:CV6"/>
    <mergeCell ref="CW6:DM6"/>
    <mergeCell ref="CF7:CV8"/>
    <mergeCell ref="A3:AO4"/>
    <mergeCell ref="ET5:FJ5"/>
    <mergeCell ref="A6:AO6"/>
    <mergeCell ref="AP6:AU6"/>
    <mergeCell ref="AV6:BK6"/>
    <mergeCell ref="BL6:CE6"/>
    <mergeCell ref="DN5:ED5"/>
    <mergeCell ref="EE5:ES5"/>
    <mergeCell ref="A5:AO5"/>
    <mergeCell ref="AP5:AU5"/>
    <mergeCell ref="CW35:DM35"/>
    <mergeCell ref="DN35:ED35"/>
    <mergeCell ref="DN9:ED10"/>
    <mergeCell ref="DN15:ED15"/>
    <mergeCell ref="EE15:ES15"/>
    <mergeCell ref="BL14:CE14"/>
    <mergeCell ref="BL32:CE32"/>
    <mergeCell ref="CF32:CV32"/>
    <mergeCell ref="CW32:DM32"/>
    <mergeCell ref="DN32:ED32"/>
    <mergeCell ref="AV5:BK5"/>
    <mergeCell ref="BL5:CE5"/>
    <mergeCell ref="A32:AO32"/>
    <mergeCell ref="ET3:FJ4"/>
    <mergeCell ref="CF4:CV4"/>
    <mergeCell ref="CW4:DM4"/>
    <mergeCell ref="DN4:ED4"/>
    <mergeCell ref="AP3:AU4"/>
    <mergeCell ref="AP32:AU32"/>
    <mergeCell ref="AV32:BK32"/>
    <mergeCell ref="AV39:BK39"/>
    <mergeCell ref="BL39:CE39"/>
    <mergeCell ref="AV3:BK4"/>
    <mergeCell ref="BL3:CE4"/>
    <mergeCell ref="CF3:ES3"/>
    <mergeCell ref="EE4:ES4"/>
    <mergeCell ref="DN6:ED6"/>
    <mergeCell ref="EE6:ES6"/>
    <mergeCell ref="CF5:CV5"/>
    <mergeCell ref="CW5:DM5"/>
    <mergeCell ref="ET39:FJ39"/>
    <mergeCell ref="CF39:CV39"/>
    <mergeCell ref="CW39:DM39"/>
    <mergeCell ref="DN39:ED39"/>
    <mergeCell ref="EE39:ES39"/>
    <mergeCell ref="A34:AO34"/>
    <mergeCell ref="AP33:AU34"/>
    <mergeCell ref="AV33:BK34"/>
    <mergeCell ref="BL33:CE34"/>
    <mergeCell ref="AP39:AU3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nachalnik_otdela_buh</cp:lastModifiedBy>
  <cp:lastPrinted>2022-01-12T06:53:02Z</cp:lastPrinted>
  <dcterms:created xsi:type="dcterms:W3CDTF">2005-02-01T12:32:18Z</dcterms:created>
  <dcterms:modified xsi:type="dcterms:W3CDTF">2022-03-14T08:19:55Z</dcterms:modified>
  <cp:category/>
  <cp:version/>
  <cp:contentType/>
  <cp:contentStatus/>
</cp:coreProperties>
</file>